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tabRatio="313" activeTab="0"/>
  </bookViews>
  <sheets>
    <sheet name="1-НКРЕКП" sheetId="1" r:id="rId1"/>
  </sheets>
  <definedNames>
    <definedName name="_xlnm.Print_Area" localSheetId="0">'1-НКРЕКП'!$A$1:$V$144</definedName>
  </definedNames>
  <calcPr fullCalcOnLoad="1"/>
</workbook>
</file>

<file path=xl/sharedStrings.xml><?xml version="1.0" encoding="utf-8"?>
<sst xmlns="http://schemas.openxmlformats.org/spreadsheetml/2006/main" count="616" uniqueCount="304">
  <si>
    <t>А</t>
  </si>
  <si>
    <t>В</t>
  </si>
  <si>
    <t>Код
рядка</t>
  </si>
  <si>
    <t>види палива</t>
  </si>
  <si>
    <t>усього</t>
  </si>
  <si>
    <t>вугілля</t>
  </si>
  <si>
    <t>мазут</t>
  </si>
  <si>
    <t>інші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</si>
  <si>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</si>
  <si>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</si>
  <si>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</si>
  <si>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</si>
  <si>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</si>
  <si>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</si>
  <si>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</si>
  <si>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</si>
  <si>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</si>
  <si>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</si>
  <si>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Респондент:</t>
  </si>
  <si>
    <t>х </t>
  </si>
  <si>
    <t>(ініціали, прізвище)</t>
  </si>
  <si>
    <t>Подають</t>
  </si>
  <si>
    <t>Фактично з початку року</t>
  </si>
  <si>
    <t>Фактично за звітний місяць</t>
  </si>
  <si>
    <t>фактично за звітний місяць</t>
  </si>
  <si>
    <t xml:space="preserve">фактично з початку року </t>
  </si>
  <si>
    <t xml:space="preserve">Калорійний еквівалент переведення натурального палива в умовне </t>
  </si>
  <si>
    <t>1</t>
  </si>
  <si>
    <t>2</t>
  </si>
  <si>
    <t>3</t>
  </si>
  <si>
    <t>4</t>
  </si>
  <si>
    <t>3.1</t>
  </si>
  <si>
    <t>3.2</t>
  </si>
  <si>
    <t>3.3</t>
  </si>
  <si>
    <t>5</t>
  </si>
  <si>
    <t>6</t>
  </si>
  <si>
    <t>6.1</t>
  </si>
  <si>
    <t>6.2</t>
  </si>
  <si>
    <t>6.3</t>
  </si>
  <si>
    <t>005</t>
  </si>
  <si>
    <t>010</t>
  </si>
  <si>
    <t>015</t>
  </si>
  <si>
    <t>020</t>
  </si>
  <si>
    <t>025</t>
  </si>
  <si>
    <t>030</t>
  </si>
  <si>
    <t>035</t>
  </si>
  <si>
    <t>4.2</t>
  </si>
  <si>
    <t>4.3</t>
  </si>
  <si>
    <t>040</t>
  </si>
  <si>
    <t>045</t>
  </si>
  <si>
    <t>050</t>
  </si>
  <si>
    <t>055</t>
  </si>
  <si>
    <t>060</t>
  </si>
  <si>
    <t>065</t>
  </si>
  <si>
    <t>070</t>
  </si>
  <si>
    <t>075</t>
  </si>
  <si>
    <t>8</t>
  </si>
  <si>
    <t>9</t>
  </si>
  <si>
    <t>10.1</t>
  </si>
  <si>
    <t>10.2</t>
  </si>
  <si>
    <t>10.3</t>
  </si>
  <si>
    <t>085</t>
  </si>
  <si>
    <t>090</t>
  </si>
  <si>
    <t>095</t>
  </si>
  <si>
    <t>100</t>
  </si>
  <si>
    <t>1.1</t>
  </si>
  <si>
    <t>1.2</t>
  </si>
  <si>
    <t>1.3</t>
  </si>
  <si>
    <t>Б</t>
  </si>
  <si>
    <t>Найменування показників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</si>
  <si>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</si>
  <si>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</si>
  <si>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</si>
  <si>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</si>
  <si>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</si>
  <si>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</si>
  <si>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</si>
  <si>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</si>
  <si>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</si>
  <si>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(підпис головного бухгалтера) </t>
  </si>
  <si>
    <t xml:space="preserve">(підпис виконавця) </t>
  </si>
  <si>
    <t>№ 
з/п</t>
  </si>
  <si>
    <t>№
з/п</t>
  </si>
  <si>
    <t xml:space="preserve">       </t>
  </si>
  <si>
    <t>ЗВІТНІСТЬ</t>
  </si>
  <si>
    <t>Термін подання</t>
  </si>
  <si>
    <t>(підпис керівника (власника))</t>
  </si>
  <si>
    <t>Місцезнаходження:</t>
  </si>
  <si>
    <t>4.1</t>
  </si>
  <si>
    <t>І. Використання палива на виробництво теплової енергії</t>
  </si>
  <si>
    <t>1.4</t>
  </si>
  <si>
    <t>1.5</t>
  </si>
  <si>
    <t>1.4.1</t>
  </si>
  <si>
    <t>3.4.1</t>
  </si>
  <si>
    <t>4.4</t>
  </si>
  <si>
    <t>4.4.1</t>
  </si>
  <si>
    <t>6.4</t>
  </si>
  <si>
    <t>10.4</t>
  </si>
  <si>
    <t>10.4.1</t>
  </si>
  <si>
    <t>ІІ. Виробництво теплової енергії</t>
  </si>
  <si>
    <t>3.5</t>
  </si>
  <si>
    <t>4.5</t>
  </si>
  <si>
    <t>6.5</t>
  </si>
  <si>
    <t>10.5</t>
  </si>
  <si>
    <t>Усього</t>
  </si>
  <si>
    <t>Г</t>
  </si>
  <si>
    <t>Одиниця виміру</t>
  </si>
  <si>
    <t>Витрати умовного палива, у тому числі:</t>
  </si>
  <si>
    <t>т</t>
  </si>
  <si>
    <t>для потреб населення</t>
  </si>
  <si>
    <t>для потреб бюджетних установ</t>
  </si>
  <si>
    <t>для потреб інших споживачів</t>
  </si>
  <si>
    <t>Витрати палива в натуральному вимірі, у тому числі:</t>
  </si>
  <si>
    <t>грн/т</t>
  </si>
  <si>
    <t>Вартість 1 т умовного палива</t>
  </si>
  <si>
    <t>Вартість одиниці натурального палива</t>
  </si>
  <si>
    <t>Гкал</t>
  </si>
  <si>
    <t>Обсяг виробленої теплової енергії</t>
  </si>
  <si>
    <t>Власні потреби джерел теплової енергії</t>
  </si>
  <si>
    <t>Обсяг відпуску теплової енергії з колекторів, у тому числі:</t>
  </si>
  <si>
    <t>Втрати теплової енергії в теплових мережах</t>
  </si>
  <si>
    <t>тис. кВтˑгод</t>
  </si>
  <si>
    <t xml:space="preserve"> кВтˑгод/ Гкал</t>
  </si>
  <si>
    <t>Витрати води на технологічні потреби виробництва теплової енергії (без підживлення теплових мереж)</t>
  </si>
  <si>
    <t>шт.</t>
  </si>
  <si>
    <t>Кількість джерел виробництва теплової енергії у власності або користуванні ліцензіата (без урахування законсервованих) на кінець звітного періоду, у тому числі:</t>
  </si>
  <si>
    <t>потужністю до 20 Гкал/год</t>
  </si>
  <si>
    <t>потужністю від 20 до 100 Гкал/год</t>
  </si>
  <si>
    <t>потужністю 100 Гкал/год і більше</t>
  </si>
  <si>
    <t>потужністю до 0,5 Гкал/год</t>
  </si>
  <si>
    <t>потужністю від 0,5 до 10 Гкал/год</t>
  </si>
  <si>
    <t>потужністю 10 Гкал/год і більше</t>
  </si>
  <si>
    <t>Виробництво теплової енергії котельнями</t>
  </si>
  <si>
    <t>%</t>
  </si>
  <si>
    <t>8.1</t>
  </si>
  <si>
    <t>8.2</t>
  </si>
  <si>
    <t>8.3</t>
  </si>
  <si>
    <t>8.4</t>
  </si>
  <si>
    <t>8.4.1</t>
  </si>
  <si>
    <t>8.5</t>
  </si>
  <si>
    <t>11.1</t>
  </si>
  <si>
    <t>11.2</t>
  </si>
  <si>
    <t>11.3</t>
  </si>
  <si>
    <t>11.4</t>
  </si>
  <si>
    <t>11.5</t>
  </si>
  <si>
    <t>11.4.1</t>
  </si>
  <si>
    <t>13.1</t>
  </si>
  <si>
    <t>13.2</t>
  </si>
  <si>
    <t>13.3</t>
  </si>
  <si>
    <t>13.4</t>
  </si>
  <si>
    <t>13.5</t>
  </si>
  <si>
    <t>17.1</t>
  </si>
  <si>
    <t>17.2</t>
  </si>
  <si>
    <t>17.3</t>
  </si>
  <si>
    <t>17.4</t>
  </si>
  <si>
    <t>17.5</t>
  </si>
  <si>
    <t>17.4.1</t>
  </si>
  <si>
    <t>20.1</t>
  </si>
  <si>
    <t>20.2</t>
  </si>
  <si>
    <t>20.3</t>
  </si>
  <si>
    <t>20.4</t>
  </si>
  <si>
    <t>20.5</t>
  </si>
  <si>
    <t>20.4.1</t>
  </si>
  <si>
    <t>29.1</t>
  </si>
  <si>
    <t>29.2</t>
  </si>
  <si>
    <t>29.3</t>
  </si>
  <si>
    <t>30</t>
  </si>
  <si>
    <t>31</t>
  </si>
  <si>
    <t>Вартість палива з транспортуванням і постачанням, у тому числі:</t>
  </si>
  <si>
    <t>3.4</t>
  </si>
  <si>
    <t>32</t>
  </si>
  <si>
    <t>Код ЄДРПОУ:</t>
  </si>
  <si>
    <t>із них для потреб інших видів діяльності ліцензіата</t>
  </si>
  <si>
    <t>ураховано в діючих тарифах на теплову енергію з початку року</t>
  </si>
  <si>
    <t>деревина (пелети, тирса тощо)</t>
  </si>
  <si>
    <t>для потреб релігійних організацій</t>
  </si>
  <si>
    <t>7</t>
  </si>
  <si>
    <t>14</t>
  </si>
  <si>
    <t>ураховано в діючих тарифах на виробництво теплової енергії ТЕЦ, ТЕС, АЕС тощо з початку року</t>
  </si>
  <si>
    <t>32.1</t>
  </si>
  <si>
    <t>32.2</t>
  </si>
  <si>
    <t>32.3</t>
  </si>
  <si>
    <t>33</t>
  </si>
  <si>
    <t>34</t>
  </si>
  <si>
    <t>для господарських потреб ліцензованої діяльності</t>
  </si>
  <si>
    <t xml:space="preserve">для господарських потреб ліцензованої діяльності </t>
  </si>
  <si>
    <t>х</t>
  </si>
  <si>
    <t xml:space="preserve">до 25 числа місяця, наступного
за звітним </t>
  </si>
  <si>
    <t>Середньозважений ККД у розрахунку на обсяг відпуску теплової енергії з колекторів</t>
  </si>
  <si>
    <t>електрична енергія для потреб теплових насосів</t>
  </si>
  <si>
    <t>природний газ</t>
  </si>
  <si>
    <t>Корисний відпуск теплової енергії, виробленої на власних джерелах ліцензіата, усього, у тому числі:</t>
  </si>
  <si>
    <t>тис. грн</t>
  </si>
  <si>
    <t>Форма № 1-НКРЕКП-тепло (місячна)</t>
  </si>
  <si>
    <t>(місяць)</t>
  </si>
  <si>
    <t>електронна пошта:______________________________</t>
  </si>
  <si>
    <t>080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</si>
  <si>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</si>
  <si>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</si>
  <si>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</si>
  <si>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</si>
  <si>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</si>
  <si>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</si>
  <si>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</si>
  <si>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</si>
  <si>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</si>
  <si>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</si>
  <si>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</si>
  <si>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</si>
  <si>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</si>
  <si>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</si>
  <si>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</si>
  <si>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</si>
  <si>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</si>
  <si>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</si>
  <si>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</si>
  <si>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</si>
  <si>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</si>
  <si>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</si>
  <si>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</si>
  <si>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</si>
  <si>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</si>
  <si>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</si>
  <si>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</si>
  <si>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</si>
  <si>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</si>
  <si>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</si>
  <si>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</si>
  <si>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</si>
  <si>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</si>
  <si>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</si>
  <si>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</si>
  <si>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</si>
  <si>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</si>
  <si>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</si>
  <si>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</si>
  <si>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</si>
  <si>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</si>
  <si>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</si>
  <si>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</si>
  <si>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</si>
  <si>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</si>
  <si>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</si>
  <si>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</si>
  <si>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</si>
  <si>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</si>
  <si>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</si>
  <si>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</si>
  <si>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</si>
  <si>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</si>
  <si>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</si>
  <si>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</si>
  <si>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</si>
  <si>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</si>
  <si>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</si>
  <si>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</si>
  <si>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</si>
  <si>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</si>
  <si>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</si>
  <si>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</si>
  <si>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</si>
  <si>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</si>
  <si>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</si>
  <si>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</si>
  <si>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</si>
  <si>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</si>
  <si>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</si>
  <si>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</si>
  <si>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</si>
  <si>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</si>
  <si>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</si>
  <si>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</si>
  <si>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</si>
  <si>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</si>
  <si>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</si>
  <si>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за __________________________20____ року</t>
  </si>
  <si>
    <t>т у. п.</t>
  </si>
  <si>
    <t>т; тис. куб. м; тис. кВтˑгод</t>
  </si>
  <si>
    <t>грн/т; грн/тис. куб. м; грн/тис. кВтˑгод</t>
  </si>
  <si>
    <t>тис. куб. м</t>
  </si>
  <si>
    <t>Продовження додатка 1</t>
  </si>
  <si>
    <t>кг у. п./Гкал</t>
  </si>
  <si>
    <t xml:space="preserve">ДОВІДКОВО: додатково до пункту 29 кількість джерел виробництва, на яких встановлені котли (котлоагрегати), що працюють на традиційних та нетрадиційних видах палива одночасно </t>
  </si>
  <si>
    <t>ДОВІДКОВО: додатково до пункту 29 кількість законсервованих джерел виробництва теплової енергії у власності ліцензіата на кінець звітного періоду</t>
  </si>
  <si>
    <t>куб. м/Гкал</t>
  </si>
  <si>
    <t>ДОВІДКОВО: додатково до пункту 32 кількість законсервованих котлів (котлоагрегатів) у власності ліцензіата на кінець звітного періоду</t>
  </si>
  <si>
    <t>Найменування суб’єкта господарювання:</t>
  </si>
  <si>
    <t>Виробництво теплової енергії ТЕЦ, ТЕС, АЕС, когенераційними установками та установками з використанням нетрадиційних або поновлюваних джерел енергії</t>
  </si>
  <si>
    <t>Суб'єкти господарювання, що мають ліцензії на провадження господарської діяльності з виробництва теплової енергії
Національній комісії, що здійснює державне регулювання у сферах енергетики та комунальних послуг, та її територіальному органу у відповідному регіоні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</si>
  <si>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</si>
  <si>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>Додаток 1 
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до Національної комісії, що здійснює державне регулювання у сферах енергетики та комунальних послуг 
(пункт 3.1)</t>
  </si>
  <si>
    <t>Звіт про виробництво теплової енергії та використання енергетичних ресурсів</t>
  </si>
  <si>
    <t>ДОВІДКОВО: обсяг природного газу на виробничо-технологічні витрати під час транспортування газорозподільними мережами</t>
  </si>
  <si>
    <t>Витрати електроенергії на технологічні потреби виробництва теплової енергії, усього</t>
  </si>
  <si>
    <t>Кількість котлів (котлоагрегатів) у власності або користуванні ліцензіата (без урахування законсервованих) на кінець звітного періоду, у тому числі:</t>
  </si>
  <si>
    <t xml:space="preserve"> </t>
  </si>
  <si>
    <t>телефон:____________________    факс:__________________________</t>
  </si>
  <si>
    <t>ЗАТВЕРДЖЕНО
Постанова Національної комісії, що здійснює державне регулювання у сферах енергетики та комунальних послуг,
31.05.2017 № 717</t>
  </si>
  <si>
    <t>Те саме у відсотках від обсягу теплової енергії рядка 315</t>
  </si>
  <si>
    <t>Витрати умовного палива на 1 Гкал теплової енергії рядка 315</t>
  </si>
  <si>
    <t>Витрати умовного палива на 1 Гкал теплової енергії рядка 360</t>
  </si>
  <si>
    <t>Те саме на 1 Гкал теплової енергії рядка 315</t>
  </si>
  <si>
    <t>Те саме на 1 Гкал теплової енергії рядка 360</t>
  </si>
  <si>
    <r>
      <t xml:space="preserve">УВАГА!!! </t>
    </r>
    <r>
      <rPr>
        <b/>
        <sz val="36"/>
        <rFont val="Arial Cyr"/>
        <family val="0"/>
      </rPr>
      <t>Форма оновлена від</t>
    </r>
    <r>
      <rPr>
        <b/>
        <sz val="36"/>
        <color indexed="10"/>
        <rFont val="Arial Cyr"/>
        <family val="0"/>
      </rPr>
      <t xml:space="preserve"> </t>
    </r>
    <r>
      <rPr>
        <b/>
        <u val="single"/>
        <sz val="36"/>
        <color indexed="10"/>
        <rFont val="Arial Cyr"/>
        <family val="0"/>
      </rPr>
      <t>10.10.2017</t>
    </r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</si>
</sst>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"/>
    <numFmt numFmtId="194" formatCode="#,##0.000"/>
    <numFmt numFmtId="195" formatCode="#,##0.0000"/>
    <numFmt numFmtId="196" formatCode="0.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  <numFmt numFmtId="212" formatCode="0.000"/>
    <numFmt numFmtId="213" formatCode="0.0000"/>
  </numFmts>
  <fonts count="6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23"/>
      <name val="Times New Roman"/>
      <family val="1"/>
    </font>
    <font>
      <sz val="23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b/>
      <sz val="22"/>
      <name val="Times New Roman"/>
      <family val="1"/>
    </font>
    <font>
      <b/>
      <sz val="21"/>
      <name val="Arial Cyr"/>
      <family val="0"/>
    </font>
    <font>
      <b/>
      <sz val="20"/>
      <name val="Times New Roman"/>
      <family val="1"/>
    </font>
    <font>
      <b/>
      <sz val="10"/>
      <name val="Arial Cyr"/>
      <family val="0"/>
    </font>
    <font>
      <sz val="21"/>
      <color indexed="10"/>
      <name val="Times New Roman"/>
      <family val="1"/>
    </font>
    <font>
      <sz val="21"/>
      <color indexed="8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sz val="16"/>
      <name val="Arial Cyr"/>
      <family val="0"/>
    </font>
    <font>
      <b/>
      <sz val="18"/>
      <name val="Arial Cyr"/>
      <family val="0"/>
    </font>
    <font>
      <b/>
      <sz val="36"/>
      <name val="Arial Cyr"/>
      <family val="0"/>
    </font>
    <font>
      <b/>
      <sz val="36"/>
      <color indexed="10"/>
      <name val="Arial Cyr"/>
      <family val="0"/>
    </font>
    <font>
      <b/>
      <u val="single"/>
      <sz val="36"/>
      <color indexed="10"/>
      <name val="Arial Cyr"/>
      <family val="0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 style="dashed"/>
    </border>
    <border>
      <left style="thin"/>
      <right>
        <color indexed="63"/>
      </right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dotted"/>
      <bottom style="hair"/>
    </border>
    <border>
      <left style="thin"/>
      <right style="medium"/>
      <top style="dotted"/>
      <bottom style="hair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574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7" fillId="0" borderId="15" xfId="0" applyNumberFormat="1" applyFont="1" applyFill="1" applyBorder="1" applyAlignment="1" applyProtection="1">
      <alignment horizontal="center" vertical="center"/>
      <protection/>
    </xf>
    <xf numFmtId="3" fontId="7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3" fontId="7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Fill="1" applyBorder="1" applyAlignment="1" applyProtection="1">
      <alignment horizontal="center"/>
      <protection locked="0"/>
    </xf>
    <xf numFmtId="2" fontId="7" fillId="0" borderId="20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 vertical="center"/>
      <protection locked="0"/>
    </xf>
    <xf numFmtId="4" fontId="7" fillId="0" borderId="19" xfId="0" applyNumberFormat="1" applyFont="1" applyFill="1" applyBorder="1" applyAlignment="1" applyProtection="1">
      <alignment horizontal="center" vertical="center"/>
      <protection locked="0"/>
    </xf>
    <xf numFmtId="4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 quotePrefix="1">
      <alignment horizontal="center" vertical="center"/>
      <protection/>
    </xf>
    <xf numFmtId="0" fontId="7" fillId="0" borderId="22" xfId="0" applyFont="1" applyFill="1" applyBorder="1" applyAlignment="1" applyProtection="1" quotePrefix="1">
      <alignment horizontal="center" vertical="center"/>
      <protection/>
    </xf>
    <xf numFmtId="0" fontId="7" fillId="0" borderId="23" xfId="0" applyFont="1" applyFill="1" applyBorder="1" applyAlignment="1" applyProtection="1" quotePrefix="1">
      <alignment horizontal="center" vertical="center"/>
      <protection/>
    </xf>
    <xf numFmtId="4" fontId="7" fillId="0" borderId="24" xfId="0" applyNumberFormat="1" applyFont="1" applyFill="1" applyBorder="1" applyAlignment="1" applyProtection="1">
      <alignment horizontal="center" vertical="center"/>
      <protection locked="0"/>
    </xf>
    <xf numFmtId="4" fontId="7" fillId="0" borderId="16" xfId="0" applyNumberFormat="1" applyFont="1" applyFill="1" applyBorder="1" applyAlignment="1" applyProtection="1">
      <alignment horizontal="center" vertical="center"/>
      <protection locked="0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27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6" fillId="0" borderId="32" xfId="0" applyFont="1" applyFill="1" applyBorder="1" applyAlignment="1" applyProtection="1">
      <alignment/>
      <protection locked="0"/>
    </xf>
    <xf numFmtId="0" fontId="19" fillId="0" borderId="0" xfId="0" applyFont="1" applyFill="1" applyAlignment="1">
      <alignment/>
    </xf>
    <xf numFmtId="0" fontId="7" fillId="0" borderId="33" xfId="0" applyFont="1" applyFill="1" applyBorder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212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 wrapText="1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49" fontId="9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 wrapText="1"/>
      <protection/>
    </xf>
    <xf numFmtId="49" fontId="9" fillId="0" borderId="40" xfId="0" applyNumberFormat="1" applyFont="1" applyFill="1" applyBorder="1" applyAlignment="1" applyProtection="1">
      <alignment horizontal="center" vertical="center" wrapText="1"/>
      <protection/>
    </xf>
    <xf numFmtId="49" fontId="9" fillId="0" borderId="41" xfId="0" applyNumberFormat="1" applyFont="1" applyFill="1" applyBorder="1" applyAlignment="1" applyProtection="1">
      <alignment horizontal="center" vertical="center" wrapText="1"/>
      <protection/>
    </xf>
    <xf numFmtId="49" fontId="9" fillId="0" borderId="43" xfId="0" applyNumberFormat="1" applyFont="1" applyFill="1" applyBorder="1" applyAlignment="1" applyProtection="1">
      <alignment horizontal="center" vertical="center" wrapText="1"/>
      <protection/>
    </xf>
    <xf numFmtId="49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46" xfId="0" applyFont="1" applyFill="1" applyBorder="1" applyAlignment="1" applyProtection="1">
      <alignment vertical="top" wrapText="1"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2" fontId="7" fillId="0" borderId="42" xfId="0" applyNumberFormat="1" applyFont="1" applyFill="1" applyBorder="1" applyAlignment="1" applyProtection="1">
      <alignment horizontal="center" vertical="center"/>
      <protection locked="0"/>
    </xf>
    <xf numFmtId="2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48" xfId="0" applyNumberFormat="1" applyFont="1" applyFill="1" applyBorder="1" applyAlignment="1" applyProtection="1">
      <alignment horizontal="center" vertical="center"/>
      <protection locked="0"/>
    </xf>
    <xf numFmtId="1" fontId="7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49" xfId="0" applyNumberFormat="1" applyFont="1" applyFill="1" applyBorder="1" applyAlignment="1" applyProtection="1">
      <alignment horizontal="center" vertical="center"/>
      <protection locked="0"/>
    </xf>
    <xf numFmtId="1" fontId="7" fillId="0" borderId="50" xfId="0" applyNumberFormat="1" applyFont="1" applyFill="1" applyBorder="1" applyAlignment="1" applyProtection="1">
      <alignment horizontal="center" vertical="center"/>
      <protection locked="0"/>
    </xf>
    <xf numFmtId="1" fontId="7" fillId="0" borderId="39" xfId="0" applyNumberFormat="1" applyFont="1" applyFill="1" applyBorder="1" applyAlignment="1" applyProtection="1">
      <alignment horizontal="center" vertical="center"/>
      <protection locked="0"/>
    </xf>
    <xf numFmtId="1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3" fontId="7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3" fontId="7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 horizontal="left"/>
      <protection locked="0"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2" fontId="7" fillId="0" borderId="55" xfId="0" applyNumberFormat="1" applyFont="1" applyFill="1" applyBorder="1" applyAlignment="1" applyProtection="1">
      <alignment horizontal="center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49" fontId="1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57" xfId="0" applyFill="1" applyBorder="1" applyAlignment="1" applyProtection="1">
      <alignment vertical="center"/>
      <protection locked="0"/>
    </xf>
    <xf numFmtId="49" fontId="16" fillId="0" borderId="58" xfId="0" applyNumberFormat="1" applyFont="1" applyFill="1" applyBorder="1" applyAlignment="1" applyProtection="1">
      <alignment vertical="center"/>
      <protection/>
    </xf>
    <xf numFmtId="49" fontId="9" fillId="0" borderId="59" xfId="0" applyNumberFormat="1" applyFont="1" applyFill="1" applyBorder="1" applyAlignment="1" applyProtection="1">
      <alignment vertical="center"/>
      <protection/>
    </xf>
    <xf numFmtId="49" fontId="9" fillId="0" borderId="60" xfId="0" applyNumberFormat="1" applyFont="1" applyFill="1" applyBorder="1" applyAlignment="1" applyProtection="1">
      <alignment vertical="center"/>
      <protection/>
    </xf>
    <xf numFmtId="49" fontId="9" fillId="0" borderId="61" xfId="0" applyNumberFormat="1" applyFont="1" applyFill="1" applyBorder="1" applyAlignment="1" applyProtection="1">
      <alignment vertical="center"/>
      <protection/>
    </xf>
    <xf numFmtId="49" fontId="9" fillId="0" borderId="48" xfId="0" applyNumberFormat="1" applyFont="1" applyFill="1" applyBorder="1" applyAlignment="1" applyProtection="1">
      <alignment vertical="center"/>
      <protection/>
    </xf>
    <xf numFmtId="49" fontId="9" fillId="0" borderId="62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63" xfId="0" applyNumberFormat="1" applyFont="1" applyFill="1" applyBorder="1" applyAlignment="1" applyProtection="1">
      <alignment horizontal="left" vertical="center"/>
      <protection/>
    </xf>
    <xf numFmtId="49" fontId="16" fillId="0" borderId="62" xfId="0" applyNumberFormat="1" applyFont="1" applyFill="1" applyBorder="1" applyAlignment="1" applyProtection="1">
      <alignment horizontal="left" vertical="center"/>
      <protection/>
    </xf>
    <xf numFmtId="49" fontId="9" fillId="0" borderId="64" xfId="0" applyNumberFormat="1" applyFont="1" applyFill="1" applyBorder="1" applyAlignment="1" applyProtection="1">
      <alignment horizontal="left" vertical="center"/>
      <protection/>
    </xf>
    <xf numFmtId="49" fontId="9" fillId="0" borderId="65" xfId="0" applyNumberFormat="1" applyFont="1" applyFill="1" applyBorder="1" applyAlignment="1" applyProtection="1">
      <alignment horizontal="left" vertical="center"/>
      <protection/>
    </xf>
    <xf numFmtId="49" fontId="9" fillId="0" borderId="63" xfId="0" applyNumberFormat="1" applyFont="1" applyFill="1" applyBorder="1" applyAlignment="1" applyProtection="1">
      <alignment vertical="center"/>
      <protection/>
    </xf>
    <xf numFmtId="49" fontId="9" fillId="0" borderId="66" xfId="0" applyNumberFormat="1" applyFont="1" applyFill="1" applyBorder="1" applyAlignment="1" applyProtection="1">
      <alignment horizontal="left" vertical="center"/>
      <protection/>
    </xf>
    <xf numFmtId="49" fontId="9" fillId="0" borderId="67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2" fontId="7" fillId="0" borderId="14" xfId="0" applyNumberFormat="1" applyFont="1" applyFill="1" applyBorder="1" applyAlignment="1" applyProtection="1">
      <alignment/>
      <protection locked="0"/>
    </xf>
    <xf numFmtId="2" fontId="7" fillId="0" borderId="68" xfId="0" applyNumberFormat="1" applyFont="1" applyFill="1" applyBorder="1" applyAlignment="1" applyProtection="1">
      <alignment/>
      <protection locked="0"/>
    </xf>
    <xf numFmtId="2" fontId="7" fillId="0" borderId="69" xfId="0" applyNumberFormat="1" applyFont="1" applyFill="1" applyBorder="1" applyAlignment="1" applyProtection="1">
      <alignment horizontal="center"/>
      <protection locked="0"/>
    </xf>
    <xf numFmtId="2" fontId="7" fillId="0" borderId="70" xfId="0" applyNumberFormat="1" applyFont="1" applyFill="1" applyBorder="1" applyAlignment="1" applyProtection="1">
      <alignment horizontal="center"/>
      <protection locked="0"/>
    </xf>
    <xf numFmtId="2" fontId="7" fillId="0" borderId="13" xfId="0" applyNumberFormat="1" applyFont="1" applyFill="1" applyBorder="1" applyAlignment="1" applyProtection="1">
      <alignment horizontal="center"/>
      <protection locked="0"/>
    </xf>
    <xf numFmtId="2" fontId="7" fillId="0" borderId="71" xfId="0" applyNumberFormat="1" applyFont="1" applyFill="1" applyBorder="1" applyAlignment="1" applyProtection="1">
      <alignment horizontal="center"/>
      <protection locked="0"/>
    </xf>
    <xf numFmtId="0" fontId="7" fillId="0" borderId="72" xfId="0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 applyProtection="1">
      <alignment horizontal="center" vertical="center" wrapText="1"/>
      <protection/>
    </xf>
    <xf numFmtId="49" fontId="9" fillId="0" borderId="73" xfId="0" applyNumberFormat="1" applyFont="1" applyFill="1" applyBorder="1" applyAlignment="1" applyProtection="1">
      <alignment horizontal="center" vertical="center" wrapText="1"/>
      <protection/>
    </xf>
    <xf numFmtId="49" fontId="9" fillId="0" borderId="74" xfId="0" applyNumberFormat="1" applyFont="1" applyFill="1" applyBorder="1" applyAlignment="1" applyProtection="1">
      <alignment horizontal="center" vertical="center" wrapText="1"/>
      <protection/>
    </xf>
    <xf numFmtId="49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applyProtection="1">
      <alignment horizontal="left" vertical="center" wrapText="1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68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/>
      <protection/>
    </xf>
    <xf numFmtId="2" fontId="7" fillId="32" borderId="49" xfId="0" applyNumberFormat="1" applyFont="1" applyFill="1" applyBorder="1" applyAlignment="1" applyProtection="1">
      <alignment horizontal="center" vertical="center"/>
      <protection/>
    </xf>
    <xf numFmtId="3" fontId="7" fillId="32" borderId="76" xfId="0" applyNumberFormat="1" applyFont="1" applyFill="1" applyBorder="1" applyAlignment="1" applyProtection="1">
      <alignment horizontal="center" vertical="center"/>
      <protection/>
    </xf>
    <xf numFmtId="3" fontId="7" fillId="32" borderId="77" xfId="0" applyNumberFormat="1" applyFont="1" applyFill="1" applyBorder="1" applyAlignment="1" applyProtection="1">
      <alignment horizontal="center" vertical="center"/>
      <protection/>
    </xf>
    <xf numFmtId="3" fontId="7" fillId="32" borderId="78" xfId="0" applyNumberFormat="1" applyFont="1" applyFill="1" applyBorder="1" applyAlignment="1" applyProtection="1">
      <alignment horizontal="center" vertical="center"/>
      <protection/>
    </xf>
    <xf numFmtId="3" fontId="7" fillId="32" borderId="79" xfId="0" applyNumberFormat="1" applyFont="1" applyFill="1" applyBorder="1" applyAlignment="1" applyProtection="1">
      <alignment horizontal="center" vertical="center"/>
      <protection/>
    </xf>
    <xf numFmtId="3" fontId="7" fillId="32" borderId="63" xfId="0" applyNumberFormat="1" applyFont="1" applyFill="1" applyBorder="1" applyAlignment="1" applyProtection="1">
      <alignment horizontal="center" vertical="center"/>
      <protection/>
    </xf>
    <xf numFmtId="3" fontId="7" fillId="32" borderId="14" xfId="0" applyNumberFormat="1" applyFont="1" applyFill="1" applyBorder="1" applyAlignment="1" applyProtection="1">
      <alignment horizontal="center" vertical="center"/>
      <protection/>
    </xf>
    <xf numFmtId="3" fontId="7" fillId="32" borderId="31" xfId="0" applyNumberFormat="1" applyFont="1" applyFill="1" applyBorder="1" applyAlignment="1" applyProtection="1">
      <alignment horizontal="center" vertical="center"/>
      <protection/>
    </xf>
    <xf numFmtId="3" fontId="7" fillId="32" borderId="80" xfId="0" applyNumberFormat="1" applyFont="1" applyFill="1" applyBorder="1" applyAlignment="1" applyProtection="1">
      <alignment horizontal="center" vertical="center"/>
      <protection/>
    </xf>
    <xf numFmtId="3" fontId="7" fillId="32" borderId="81" xfId="0" applyNumberFormat="1" applyFont="1" applyFill="1" applyBorder="1" applyAlignment="1" applyProtection="1">
      <alignment horizontal="center" vertical="center"/>
      <protection/>
    </xf>
    <xf numFmtId="3" fontId="7" fillId="32" borderId="82" xfId="0" applyNumberFormat="1" applyFont="1" applyFill="1" applyBorder="1" applyAlignment="1" applyProtection="1">
      <alignment horizontal="center" vertical="center"/>
      <protection/>
    </xf>
    <xf numFmtId="3" fontId="7" fillId="32" borderId="44" xfId="0" applyNumberFormat="1" applyFont="1" applyFill="1" applyBorder="1" applyAlignment="1" applyProtection="1">
      <alignment horizontal="center" vertical="center"/>
      <protection/>
    </xf>
    <xf numFmtId="4" fontId="7" fillId="33" borderId="62" xfId="0" applyNumberFormat="1" applyFont="1" applyFill="1" applyBorder="1" applyAlignment="1" applyProtection="1">
      <alignment horizontal="center" vertical="center"/>
      <protection/>
    </xf>
    <xf numFmtId="4" fontId="7" fillId="33" borderId="34" xfId="0" applyNumberFormat="1" applyFont="1" applyFill="1" applyBorder="1" applyAlignment="1" applyProtection="1">
      <alignment horizontal="center" vertical="center"/>
      <protection/>
    </xf>
    <xf numFmtId="4" fontId="7" fillId="33" borderId="40" xfId="0" applyNumberFormat="1" applyFont="1" applyFill="1" applyBorder="1" applyAlignment="1" applyProtection="1">
      <alignment horizontal="center" vertical="center"/>
      <protection/>
    </xf>
    <xf numFmtId="4" fontId="7" fillId="33" borderId="83" xfId="0" applyNumberFormat="1" applyFont="1" applyFill="1" applyBorder="1" applyAlignment="1" applyProtection="1">
      <alignment horizontal="center" vertical="center"/>
      <protection/>
    </xf>
    <xf numFmtId="4" fontId="7" fillId="33" borderId="76" xfId="0" applyNumberFormat="1" applyFont="1" applyFill="1" applyBorder="1" applyAlignment="1" applyProtection="1">
      <alignment horizontal="center" vertical="center"/>
      <protection/>
    </xf>
    <xf numFmtId="4" fontId="7" fillId="33" borderId="77" xfId="0" applyNumberFormat="1" applyFont="1" applyFill="1" applyBorder="1" applyAlignment="1" applyProtection="1">
      <alignment horizontal="center" vertical="center"/>
      <protection/>
    </xf>
    <xf numFmtId="4" fontId="7" fillId="33" borderId="78" xfId="0" applyNumberFormat="1" applyFont="1" applyFill="1" applyBorder="1" applyAlignment="1" applyProtection="1">
      <alignment horizontal="center" vertical="center"/>
      <protection/>
    </xf>
    <xf numFmtId="4" fontId="7" fillId="33" borderId="79" xfId="0" applyNumberFormat="1" applyFont="1" applyFill="1" applyBorder="1" applyAlignment="1" applyProtection="1">
      <alignment horizontal="center" vertical="center"/>
      <protection/>
    </xf>
    <xf numFmtId="2" fontId="7" fillId="33" borderId="63" xfId="0" applyNumberFormat="1" applyFont="1" applyFill="1" applyBorder="1" applyAlignment="1" applyProtection="1">
      <alignment horizontal="center" vertical="center"/>
      <protection/>
    </xf>
    <xf numFmtId="2" fontId="7" fillId="33" borderId="14" xfId="0" applyNumberFormat="1" applyFont="1" applyFill="1" applyBorder="1" applyAlignment="1" applyProtection="1">
      <alignment horizontal="center" vertical="center"/>
      <protection/>
    </xf>
    <xf numFmtId="2" fontId="7" fillId="33" borderId="31" xfId="0" applyNumberFormat="1" applyFont="1" applyFill="1" applyBorder="1" applyAlignment="1" applyProtection="1">
      <alignment horizontal="center" vertical="center"/>
      <protection/>
    </xf>
    <xf numFmtId="2" fontId="7" fillId="33" borderId="80" xfId="0" applyNumberFormat="1" applyFont="1" applyFill="1" applyBorder="1" applyAlignment="1" applyProtection="1">
      <alignment horizontal="center" vertical="center"/>
      <protection/>
    </xf>
    <xf numFmtId="2" fontId="7" fillId="33" borderId="49" xfId="0" applyNumberFormat="1" applyFont="1" applyFill="1" applyBorder="1" applyAlignment="1" applyProtection="1">
      <alignment horizontal="center" vertical="center"/>
      <protection/>
    </xf>
    <xf numFmtId="2" fontId="7" fillId="33" borderId="65" xfId="0" applyNumberFormat="1" applyFont="1" applyFill="1" applyBorder="1" applyAlignment="1" applyProtection="1">
      <alignment horizontal="center" vertical="center"/>
      <protection/>
    </xf>
    <xf numFmtId="2" fontId="7" fillId="33" borderId="36" xfId="0" applyNumberFormat="1" applyFont="1" applyFill="1" applyBorder="1" applyAlignment="1" applyProtection="1">
      <alignment horizontal="center" vertical="center"/>
      <protection/>
    </xf>
    <xf numFmtId="2" fontId="7" fillId="33" borderId="42" xfId="0" applyNumberFormat="1" applyFont="1" applyFill="1" applyBorder="1" applyAlignment="1" applyProtection="1">
      <alignment horizontal="center" vertical="center"/>
      <protection/>
    </xf>
    <xf numFmtId="2" fontId="7" fillId="33" borderId="26" xfId="0" applyNumberFormat="1" applyFont="1" applyFill="1" applyBorder="1" applyAlignment="1" applyProtection="1">
      <alignment horizontal="center" vertical="center"/>
      <protection/>
    </xf>
    <xf numFmtId="2" fontId="7" fillId="33" borderId="11" xfId="0" applyNumberFormat="1" applyFont="1" applyFill="1" applyBorder="1" applyAlignment="1" applyProtection="1">
      <alignment horizontal="center" vertical="center"/>
      <protection/>
    </xf>
    <xf numFmtId="2" fontId="7" fillId="33" borderId="19" xfId="0" applyNumberFormat="1" applyFont="1" applyFill="1" applyBorder="1" applyAlignment="1" applyProtection="1">
      <alignment horizontal="center" vertical="center"/>
      <protection/>
    </xf>
    <xf numFmtId="2" fontId="7" fillId="33" borderId="28" xfId="0" applyNumberFormat="1" applyFont="1" applyFill="1" applyBorder="1" applyAlignment="1" applyProtection="1">
      <alignment horizontal="center" vertical="center"/>
      <protection/>
    </xf>
    <xf numFmtId="2" fontId="7" fillId="33" borderId="13" xfId="0" applyNumberFormat="1" applyFont="1" applyFill="1" applyBorder="1" applyAlignment="1" applyProtection="1">
      <alignment horizontal="center" vertical="center"/>
      <protection/>
    </xf>
    <xf numFmtId="2" fontId="7" fillId="33" borderId="20" xfId="0" applyNumberFormat="1" applyFont="1" applyFill="1" applyBorder="1" applyAlignment="1" applyProtection="1">
      <alignment horizontal="center" vertical="center"/>
      <protection/>
    </xf>
    <xf numFmtId="2" fontId="7" fillId="33" borderId="84" xfId="0" applyNumberFormat="1" applyFont="1" applyFill="1" applyBorder="1" applyAlignment="1" applyProtection="1">
      <alignment horizontal="center" vertical="center"/>
      <protection/>
    </xf>
    <xf numFmtId="2" fontId="7" fillId="33" borderId="27" xfId="0" applyNumberFormat="1" applyFont="1" applyFill="1" applyBorder="1" applyAlignment="1" applyProtection="1">
      <alignment horizontal="center" vertical="center"/>
      <protection/>
    </xf>
    <xf numFmtId="2" fontId="7" fillId="33" borderId="29" xfId="0" applyNumberFormat="1" applyFont="1" applyFill="1" applyBorder="1" applyAlignment="1" applyProtection="1">
      <alignment horizontal="center" vertical="center"/>
      <protection/>
    </xf>
    <xf numFmtId="2" fontId="7" fillId="33" borderId="62" xfId="0" applyNumberFormat="1" applyFont="1" applyFill="1" applyBorder="1" applyAlignment="1" applyProtection="1">
      <alignment horizontal="center" vertical="center"/>
      <protection/>
    </xf>
    <xf numFmtId="2" fontId="7" fillId="33" borderId="34" xfId="0" applyNumberFormat="1" applyFont="1" applyFill="1" applyBorder="1" applyAlignment="1" applyProtection="1">
      <alignment horizontal="center" vertical="center"/>
      <protection/>
    </xf>
    <xf numFmtId="2" fontId="7" fillId="33" borderId="40" xfId="0" applyNumberFormat="1" applyFont="1" applyFill="1" applyBorder="1" applyAlignment="1" applyProtection="1">
      <alignment horizontal="center" vertical="center"/>
      <protection/>
    </xf>
    <xf numFmtId="2" fontId="7" fillId="33" borderId="24" xfId="0" applyNumberFormat="1" applyFont="1" applyFill="1" applyBorder="1" applyAlignment="1" applyProtection="1">
      <alignment horizontal="center" vertical="center"/>
      <protection/>
    </xf>
    <xf numFmtId="2" fontId="7" fillId="33" borderId="16" xfId="0" applyNumberFormat="1" applyFont="1" applyFill="1" applyBorder="1" applyAlignment="1" applyProtection="1">
      <alignment horizontal="center" vertical="center"/>
      <protection/>
    </xf>
    <xf numFmtId="2" fontId="7" fillId="33" borderId="18" xfId="0" applyNumberFormat="1" applyFont="1" applyFill="1" applyBorder="1" applyAlignment="1" applyProtection="1">
      <alignment horizontal="center" vertical="center"/>
      <protection/>
    </xf>
    <xf numFmtId="2" fontId="7" fillId="33" borderId="64" xfId="0" applyNumberFormat="1" applyFont="1" applyFill="1" applyBorder="1" applyAlignment="1" applyProtection="1">
      <alignment horizontal="center" vertical="center"/>
      <protection/>
    </xf>
    <xf numFmtId="2" fontId="7" fillId="33" borderId="15" xfId="0" applyNumberFormat="1" applyFont="1" applyFill="1" applyBorder="1" applyAlignment="1" applyProtection="1">
      <alignment horizontal="center" vertical="center"/>
      <protection/>
    </xf>
    <xf numFmtId="2" fontId="7" fillId="33" borderId="41" xfId="0" applyNumberFormat="1" applyFont="1" applyFill="1" applyBorder="1" applyAlignment="1" applyProtection="1">
      <alignment horizontal="center" vertical="center"/>
      <protection/>
    </xf>
    <xf numFmtId="2" fontId="7" fillId="33" borderId="83" xfId="0" applyNumberFormat="1" applyFont="1" applyFill="1" applyBorder="1" applyAlignment="1" applyProtection="1">
      <alignment horizontal="center" vertical="center"/>
      <protection/>
    </xf>
    <xf numFmtId="2" fontId="7" fillId="33" borderId="25" xfId="0" applyNumberFormat="1" applyFont="1" applyFill="1" applyBorder="1" applyAlignment="1" applyProtection="1">
      <alignment horizontal="center" vertical="center"/>
      <protection/>
    </xf>
    <xf numFmtId="2" fontId="7" fillId="33" borderId="85" xfId="0" applyNumberFormat="1" applyFont="1" applyFill="1" applyBorder="1" applyAlignment="1" applyProtection="1">
      <alignment horizontal="center" vertical="center"/>
      <protection/>
    </xf>
    <xf numFmtId="2" fontId="7" fillId="33" borderId="68" xfId="0" applyNumberFormat="1" applyFont="1" applyFill="1" applyBorder="1" applyAlignment="1" applyProtection="1">
      <alignment horizontal="center" vertical="center"/>
      <protection/>
    </xf>
    <xf numFmtId="2" fontId="7" fillId="33" borderId="73" xfId="0" applyNumberFormat="1" applyFont="1" applyFill="1" applyBorder="1" applyAlignment="1" applyProtection="1">
      <alignment horizontal="center" vertical="center"/>
      <protection/>
    </xf>
    <xf numFmtId="2" fontId="7" fillId="33" borderId="74" xfId="0" applyNumberFormat="1" applyFont="1" applyFill="1" applyBorder="1" applyAlignment="1" applyProtection="1">
      <alignment horizontal="center" vertical="center"/>
      <protection/>
    </xf>
    <xf numFmtId="2" fontId="7" fillId="33" borderId="55" xfId="0" applyNumberFormat="1" applyFont="1" applyFill="1" applyBorder="1" applyAlignment="1" applyProtection="1">
      <alignment horizontal="center" vertical="center"/>
      <protection/>
    </xf>
    <xf numFmtId="2" fontId="7" fillId="33" borderId="86" xfId="0" applyNumberFormat="1" applyFont="1" applyFill="1" applyBorder="1" applyAlignment="1" applyProtection="1">
      <alignment horizontal="center" vertical="center"/>
      <protection/>
    </xf>
    <xf numFmtId="2" fontId="7" fillId="33" borderId="60" xfId="0" applyNumberFormat="1" applyFont="1" applyFill="1" applyBorder="1" applyAlignment="1" applyProtection="1">
      <alignment horizontal="center" vertical="center"/>
      <protection/>
    </xf>
    <xf numFmtId="2" fontId="7" fillId="33" borderId="78" xfId="0" applyNumberFormat="1" applyFont="1" applyFill="1" applyBorder="1" applyAlignment="1" applyProtection="1">
      <alignment horizontal="center" vertical="center"/>
      <protection/>
    </xf>
    <xf numFmtId="2" fontId="7" fillId="33" borderId="87" xfId="0" applyNumberFormat="1" applyFont="1" applyFill="1" applyBorder="1" applyAlignment="1" applyProtection="1">
      <alignment horizontal="center" vertical="center"/>
      <protection/>
    </xf>
    <xf numFmtId="2" fontId="7" fillId="33" borderId="82" xfId="0" applyNumberFormat="1" applyFont="1" applyFill="1" applyBorder="1" applyAlignment="1" applyProtection="1">
      <alignment horizontal="center" vertical="center"/>
      <protection/>
    </xf>
    <xf numFmtId="2" fontId="7" fillId="33" borderId="88" xfId="0" applyNumberFormat="1" applyFont="1" applyFill="1" applyBorder="1" applyAlignment="1" applyProtection="1">
      <alignment horizontal="center" vertical="center"/>
      <protection/>
    </xf>
    <xf numFmtId="2" fontId="7" fillId="33" borderId="89" xfId="0" applyNumberFormat="1" applyFont="1" applyFill="1" applyBorder="1" applyAlignment="1" applyProtection="1">
      <alignment horizontal="center" vertical="center"/>
      <protection/>
    </xf>
    <xf numFmtId="212" fontId="7" fillId="33" borderId="60" xfId="0" applyNumberFormat="1" applyFont="1" applyFill="1" applyBorder="1" applyAlignment="1" applyProtection="1">
      <alignment horizontal="center" vertical="center"/>
      <protection/>
    </xf>
    <xf numFmtId="212" fontId="7" fillId="33" borderId="11" xfId="0" applyNumberFormat="1" applyFont="1" applyFill="1" applyBorder="1" applyAlignment="1" applyProtection="1">
      <alignment horizontal="center" vertical="center"/>
      <protection/>
    </xf>
    <xf numFmtId="212" fontId="7" fillId="33" borderId="55" xfId="0" applyNumberFormat="1" applyFont="1" applyFill="1" applyBorder="1" applyAlignment="1" applyProtection="1">
      <alignment horizontal="center" vertical="center"/>
      <protection/>
    </xf>
    <xf numFmtId="2" fontId="7" fillId="33" borderId="61" xfId="0" applyNumberFormat="1" applyFont="1" applyFill="1" applyBorder="1" applyAlignment="1" applyProtection="1">
      <alignment horizontal="center" vertical="center"/>
      <protection/>
    </xf>
    <xf numFmtId="2" fontId="7" fillId="33" borderId="71" xfId="0" applyNumberFormat="1" applyFont="1" applyFill="1" applyBorder="1" applyAlignment="1" applyProtection="1">
      <alignment horizontal="center" vertical="center"/>
      <protection/>
    </xf>
    <xf numFmtId="3" fontId="7" fillId="33" borderId="43" xfId="0" applyNumberFormat="1" applyFont="1" applyFill="1" applyBorder="1" applyAlignment="1" applyProtection="1">
      <alignment horizontal="center" vertical="center"/>
      <protection/>
    </xf>
    <xf numFmtId="3" fontId="7" fillId="33" borderId="90" xfId="0" applyNumberFormat="1" applyFont="1" applyFill="1" applyBorder="1" applyAlignment="1" applyProtection="1">
      <alignment horizontal="center" vertical="center"/>
      <protection/>
    </xf>
    <xf numFmtId="3" fontId="7" fillId="33" borderId="37" xfId="0" applyNumberFormat="1" applyFont="1" applyFill="1" applyBorder="1" applyAlignment="1" applyProtection="1">
      <alignment horizontal="center" vertical="center"/>
      <protection/>
    </xf>
    <xf numFmtId="3" fontId="7" fillId="33" borderId="91" xfId="0" applyNumberFormat="1" applyFont="1" applyFill="1" applyBorder="1" applyAlignment="1" applyProtection="1">
      <alignment horizontal="center" vertical="center"/>
      <protection/>
    </xf>
    <xf numFmtId="1" fontId="7" fillId="33" borderId="59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 applyProtection="1">
      <alignment horizontal="center" vertical="center"/>
      <protection/>
    </xf>
    <xf numFmtId="1" fontId="7" fillId="33" borderId="77" xfId="0" applyNumberFormat="1" applyFont="1" applyFill="1" applyBorder="1" applyAlignment="1" applyProtection="1">
      <alignment horizontal="center" vertical="center"/>
      <protection/>
    </xf>
    <xf numFmtId="1" fontId="7" fillId="33" borderId="60" xfId="0" applyNumberFormat="1" applyFont="1" applyFill="1" applyBorder="1" applyAlignment="1" applyProtection="1">
      <alignment horizontal="center" vertical="center"/>
      <protection/>
    </xf>
    <xf numFmtId="1" fontId="7" fillId="33" borderId="11" xfId="0" applyNumberFormat="1" applyFont="1" applyFill="1" applyBorder="1" applyAlignment="1" applyProtection="1">
      <alignment horizontal="center" vertical="center"/>
      <protection/>
    </xf>
    <xf numFmtId="1" fontId="7" fillId="33" borderId="78" xfId="0" applyNumberFormat="1" applyFont="1" applyFill="1" applyBorder="1" applyAlignment="1" applyProtection="1">
      <alignment horizontal="center" vertical="center"/>
      <protection/>
    </xf>
    <xf numFmtId="1" fontId="7" fillId="33" borderId="87" xfId="0" applyNumberFormat="1" applyFont="1" applyFill="1" applyBorder="1" applyAlignment="1" applyProtection="1">
      <alignment horizontal="center" vertical="center"/>
      <protection/>
    </xf>
    <xf numFmtId="1" fontId="7" fillId="33" borderId="15" xfId="0" applyNumberFormat="1" applyFont="1" applyFill="1" applyBorder="1" applyAlignment="1" applyProtection="1">
      <alignment horizontal="center" vertical="center"/>
      <protection/>
    </xf>
    <xf numFmtId="1" fontId="7" fillId="33" borderId="82" xfId="0" applyNumberFormat="1" applyFont="1" applyFill="1" applyBorder="1" applyAlignment="1" applyProtection="1">
      <alignment horizontal="center" vertical="center"/>
      <protection/>
    </xf>
    <xf numFmtId="1" fontId="7" fillId="33" borderId="61" xfId="0" applyNumberFormat="1" applyFont="1" applyFill="1" applyBorder="1" applyAlignment="1" applyProtection="1">
      <alignment horizontal="center" vertical="center"/>
      <protection/>
    </xf>
    <xf numFmtId="1" fontId="7" fillId="33" borderId="13" xfId="0" applyNumberFormat="1" applyFont="1" applyFill="1" applyBorder="1" applyAlignment="1" applyProtection="1">
      <alignment horizontal="center" vertical="center"/>
      <protection/>
    </xf>
    <xf numFmtId="1" fontId="7" fillId="33" borderId="79" xfId="0" applyNumberFormat="1" applyFont="1" applyFill="1" applyBorder="1" applyAlignment="1" applyProtection="1">
      <alignment horizontal="center" vertical="center"/>
      <protection/>
    </xf>
    <xf numFmtId="2" fontId="7" fillId="33" borderId="4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2" fontId="12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3" fontId="7" fillId="32" borderId="31" xfId="0" applyNumberFormat="1" applyFont="1" applyFill="1" applyBorder="1" applyAlignment="1" applyProtection="1">
      <alignment horizontal="center" vertical="center"/>
      <protection locked="0"/>
    </xf>
    <xf numFmtId="3" fontId="7" fillId="32" borderId="49" xfId="0" applyNumberFormat="1" applyFont="1" applyFill="1" applyBorder="1" applyAlignment="1" applyProtection="1">
      <alignment horizontal="center" vertical="center"/>
      <protection locked="0"/>
    </xf>
    <xf numFmtId="3" fontId="7" fillId="32" borderId="48" xfId="0" applyNumberFormat="1" applyFont="1" applyFill="1" applyBorder="1" applyAlignment="1" applyProtection="1">
      <alignment horizontal="center" vertical="center"/>
      <protection locked="0"/>
    </xf>
    <xf numFmtId="3" fontId="7" fillId="32" borderId="80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center" vertical="center"/>
      <protection locked="0"/>
    </xf>
    <xf numFmtId="4" fontId="7" fillId="33" borderId="62" xfId="0" applyNumberFormat="1" applyFont="1" applyFill="1" applyBorder="1" applyAlignment="1" applyProtection="1">
      <alignment horizontal="center" vertical="center"/>
      <protection/>
    </xf>
    <xf numFmtId="4" fontId="7" fillId="33" borderId="73" xfId="0" applyNumberFormat="1" applyFont="1" applyFill="1" applyBorder="1" applyAlignment="1" applyProtection="1">
      <alignment horizontal="center" vertical="center"/>
      <protection/>
    </xf>
    <xf numFmtId="4" fontId="7" fillId="33" borderId="24" xfId="0" applyNumberFormat="1" applyFont="1" applyFill="1" applyBorder="1" applyAlignment="1" applyProtection="1">
      <alignment horizontal="center" vertical="center"/>
      <protection/>
    </xf>
    <xf numFmtId="4" fontId="7" fillId="33" borderId="7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" fontId="7" fillId="32" borderId="26" xfId="0" applyNumberFormat="1" applyFont="1" applyFill="1" applyBorder="1" applyAlignment="1" applyProtection="1">
      <alignment horizontal="center" vertical="center"/>
      <protection locked="0"/>
    </xf>
    <xf numFmtId="3" fontId="7" fillId="32" borderId="55" xfId="0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3" fontId="7" fillId="33" borderId="37" xfId="0" applyNumberFormat="1" applyFont="1" applyFill="1" applyBorder="1" applyAlignment="1" applyProtection="1">
      <alignment horizontal="center" vertical="center"/>
      <protection/>
    </xf>
    <xf numFmtId="3" fontId="8" fillId="33" borderId="37" xfId="0" applyNumberFormat="1" applyFont="1" applyFill="1" applyBorder="1" applyAlignment="1" applyProtection="1">
      <alignment horizontal="center" vertical="center"/>
      <protection/>
    </xf>
    <xf numFmtId="3" fontId="7" fillId="33" borderId="92" xfId="0" applyNumberFormat="1" applyFont="1" applyFill="1" applyBorder="1" applyAlignment="1" applyProtection="1">
      <alignment horizontal="center" vertical="center"/>
      <protection/>
    </xf>
    <xf numFmtId="3" fontId="7" fillId="0" borderId="85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top" wrapText="1"/>
      <protection locked="0"/>
    </xf>
    <xf numFmtId="0" fontId="7" fillId="0" borderId="93" xfId="0" applyFont="1" applyFill="1" applyBorder="1" applyAlignment="1" applyProtection="1">
      <alignment horizontal="center" vertical="center" wrapText="1"/>
      <protection/>
    </xf>
    <xf numFmtId="0" fontId="7" fillId="0" borderId="94" xfId="0" applyFont="1" applyFill="1" applyBorder="1" applyAlignment="1" applyProtection="1">
      <alignment horizontal="center" vertical="center" wrapText="1"/>
      <protection/>
    </xf>
    <xf numFmtId="0" fontId="8" fillId="0" borderId="95" xfId="0" applyFont="1" applyFill="1" applyBorder="1" applyAlignment="1" applyProtection="1">
      <alignment wrapText="1"/>
      <protection/>
    </xf>
    <xf numFmtId="0" fontId="7" fillId="0" borderId="96" xfId="0" applyFont="1" applyFill="1" applyBorder="1" applyAlignment="1" applyProtection="1">
      <alignment horizontal="center" vertical="center" wrapText="1"/>
      <protection/>
    </xf>
    <xf numFmtId="0" fontId="8" fillId="0" borderId="97" xfId="0" applyFont="1" applyFill="1" applyBorder="1" applyAlignment="1" applyProtection="1">
      <alignment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8" fillId="0" borderId="75" xfId="0" applyFont="1" applyFill="1" applyBorder="1" applyAlignment="1" applyProtection="1">
      <alignment/>
      <protection/>
    </xf>
    <xf numFmtId="0" fontId="7" fillId="0" borderId="98" xfId="0" applyFont="1" applyFill="1" applyBorder="1" applyAlignment="1" applyProtection="1" quotePrefix="1">
      <alignment horizontal="center" vertic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/>
    </xf>
    <xf numFmtId="4" fontId="7" fillId="33" borderId="55" xfId="0" applyNumberFormat="1" applyFont="1" applyFill="1" applyBorder="1" applyAlignment="1" applyProtection="1">
      <alignment horizontal="center" vertical="center"/>
      <protection/>
    </xf>
    <xf numFmtId="0" fontId="9" fillId="0" borderId="99" xfId="0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13" fillId="0" borderId="97" xfId="0" applyNumberFormat="1" applyFont="1" applyFill="1" applyBorder="1" applyAlignment="1" applyProtection="1">
      <alignment horizontal="center" vertical="center" wrapText="1"/>
      <protection/>
    </xf>
    <xf numFmtId="0" fontId="13" fillId="0" borderId="101" xfId="0" applyNumberFormat="1" applyFont="1" applyFill="1" applyBorder="1" applyAlignment="1" applyProtection="1">
      <alignment horizontal="center" vertical="center" wrapText="1"/>
      <protection/>
    </xf>
    <xf numFmtId="0" fontId="13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2" fontId="7" fillId="0" borderId="55" xfId="0" applyNumberFormat="1" applyFont="1" applyFill="1" applyBorder="1" applyAlignment="1" applyProtection="1">
      <alignment horizontal="center"/>
      <protection locked="0"/>
    </xf>
    <xf numFmtId="0" fontId="6" fillId="0" borderId="102" xfId="0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6" fillId="0" borderId="5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49" fontId="5" fillId="0" borderId="103" xfId="0" applyNumberFormat="1" applyFont="1" applyFill="1" applyBorder="1" applyAlignment="1" applyProtection="1">
      <alignment horizontal="left" vertical="center"/>
      <protection locked="0"/>
    </xf>
    <xf numFmtId="49" fontId="5" fillId="0" borderId="104" xfId="0" applyNumberFormat="1" applyFont="1" applyFill="1" applyBorder="1" applyAlignment="1" applyProtection="1">
      <alignment horizontal="left" vertical="center"/>
      <protection locked="0"/>
    </xf>
    <xf numFmtId="3" fontId="7" fillId="32" borderId="28" xfId="0" applyNumberFormat="1" applyFont="1" applyFill="1" applyBorder="1" applyAlignment="1" applyProtection="1">
      <alignment horizontal="center" vertical="center"/>
      <protection locked="0"/>
    </xf>
    <xf numFmtId="3" fontId="7" fillId="32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05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7" fillId="0" borderId="106" xfId="0" applyFont="1" applyFill="1" applyBorder="1" applyAlignment="1" applyProtection="1">
      <alignment horizontal="center" vertical="center"/>
      <protection/>
    </xf>
    <xf numFmtId="0" fontId="7" fillId="0" borderId="107" xfId="0" applyFont="1" applyFill="1" applyBorder="1" applyAlignment="1" applyProtection="1">
      <alignment horizontal="center" vertical="center"/>
      <protection/>
    </xf>
    <xf numFmtId="0" fontId="7" fillId="0" borderId="108" xfId="0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3" fontId="8" fillId="33" borderId="109" xfId="0" applyNumberFormat="1" applyFont="1" applyFill="1" applyBorder="1" applyAlignment="1" applyProtection="1">
      <alignment horizontal="center" vertical="center"/>
      <protection/>
    </xf>
    <xf numFmtId="2" fontId="7" fillId="33" borderId="13" xfId="0" applyNumberFormat="1" applyFont="1" applyFill="1" applyBorder="1" applyAlignment="1" applyProtection="1">
      <alignment horizontal="center" vertical="center"/>
      <protection/>
    </xf>
    <xf numFmtId="2" fontId="8" fillId="33" borderId="71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33" borderId="34" xfId="0" applyNumberFormat="1" applyFont="1" applyFill="1" applyBorder="1" applyAlignment="1" applyProtection="1">
      <alignment horizontal="center" vertical="center"/>
      <protection/>
    </xf>
    <xf numFmtId="2" fontId="8" fillId="33" borderId="73" xfId="0" applyNumberFormat="1" applyFont="1" applyFill="1" applyBorder="1" applyAlignment="1" applyProtection="1">
      <alignment horizontal="center" vertical="center"/>
      <protection/>
    </xf>
    <xf numFmtId="2" fontId="7" fillId="33" borderId="11" xfId="0" applyNumberFormat="1" applyFont="1" applyFill="1" applyBorder="1" applyAlignment="1" applyProtection="1">
      <alignment horizontal="center" vertical="center"/>
      <protection/>
    </xf>
    <xf numFmtId="2" fontId="7" fillId="33" borderId="55" xfId="0" applyNumberFormat="1" applyFont="1" applyFill="1" applyBorder="1" applyAlignment="1" applyProtection="1">
      <alignment horizontal="center" vertical="center"/>
      <protection/>
    </xf>
    <xf numFmtId="2" fontId="8" fillId="33" borderId="55" xfId="0" applyNumberFormat="1" applyFont="1" applyFill="1" applyBorder="1" applyAlignment="1" applyProtection="1">
      <alignment horizontal="center" vertical="center"/>
      <protection/>
    </xf>
    <xf numFmtId="212" fontId="7" fillId="0" borderId="26" xfId="0" applyNumberFormat="1" applyFont="1" applyFill="1" applyBorder="1" applyAlignment="1" applyProtection="1">
      <alignment horizontal="center" vertical="center"/>
      <protection locked="0"/>
    </xf>
    <xf numFmtId="21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25" fillId="0" borderId="0" xfId="0" applyFont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24" fillId="0" borderId="103" xfId="0" applyNumberFormat="1" applyFont="1" applyBorder="1" applyAlignment="1" applyProtection="1">
      <alignment horizontal="left" vertical="center"/>
      <protection locked="0"/>
    </xf>
    <xf numFmtId="49" fontId="24" fillId="0" borderId="104" xfId="0" applyNumberFormat="1" applyFont="1" applyBorder="1" applyAlignment="1" applyProtection="1">
      <alignment horizontal="left" vertical="center"/>
      <protection locked="0"/>
    </xf>
    <xf numFmtId="0" fontId="6" fillId="0" borderId="46" xfId="0" applyFont="1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10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0" xfId="0" applyFont="1" applyFill="1" applyBorder="1" applyAlignment="1" applyProtection="1">
      <alignment horizontal="center" vertical="center" wrapText="1"/>
      <protection locked="0"/>
    </xf>
    <xf numFmtId="0" fontId="6" fillId="0" borderId="111" xfId="0" applyFont="1" applyFill="1" applyBorder="1" applyAlignment="1" applyProtection="1">
      <alignment horizontal="center" vertical="center" wrapText="1"/>
      <protection locked="0"/>
    </xf>
    <xf numFmtId="3" fontId="7" fillId="32" borderId="62" xfId="0" applyNumberFormat="1" applyFont="1" applyFill="1" applyBorder="1" applyAlignment="1" applyProtection="1">
      <alignment horizontal="center" vertical="center"/>
      <protection locked="0"/>
    </xf>
    <xf numFmtId="3" fontId="7" fillId="32" borderId="73" xfId="0" applyNumberFormat="1" applyFont="1" applyFill="1" applyBorder="1" applyAlignment="1" applyProtection="1">
      <alignment horizontal="center" vertical="center"/>
      <protection locked="0"/>
    </xf>
    <xf numFmtId="2" fontId="7" fillId="33" borderId="26" xfId="0" applyNumberFormat="1" applyFont="1" applyFill="1" applyBorder="1" applyAlignment="1" applyProtection="1">
      <alignment horizontal="center" vertical="center"/>
      <protection/>
    </xf>
    <xf numFmtId="2" fontId="8" fillId="33" borderId="11" xfId="0" applyNumberFormat="1" applyFont="1" applyFill="1" applyBorder="1" applyAlignment="1" applyProtection="1">
      <alignment horizontal="center" vertical="center"/>
      <protection/>
    </xf>
    <xf numFmtId="2" fontId="8" fillId="33" borderId="13" xfId="0" applyNumberFormat="1" applyFont="1" applyFill="1" applyBorder="1" applyAlignment="1" applyProtection="1">
      <alignment horizontal="center" vertical="center"/>
      <protection/>
    </xf>
    <xf numFmtId="2" fontId="7" fillId="0" borderId="15" xfId="0" applyNumberFormat="1" applyFont="1" applyFill="1" applyBorder="1" applyAlignment="1" applyProtection="1">
      <alignment horizontal="center" vertical="center"/>
      <protection locked="0"/>
    </xf>
    <xf numFmtId="2" fontId="8" fillId="0" borderId="15" xfId="0" applyNumberFormat="1" applyFont="1" applyFill="1" applyBorder="1" applyAlignment="1" applyProtection="1">
      <alignment horizontal="center" vertical="center"/>
      <protection locked="0"/>
    </xf>
    <xf numFmtId="2" fontId="7" fillId="33" borderId="80" xfId="0" applyNumberFormat="1" applyFont="1" applyFill="1" applyBorder="1" applyAlignment="1" applyProtection="1">
      <alignment horizontal="center" vertical="center"/>
      <protection/>
    </xf>
    <xf numFmtId="2" fontId="8" fillId="33" borderId="14" xfId="0" applyNumberFormat="1" applyFont="1" applyFill="1" applyBorder="1" applyAlignment="1" applyProtection="1">
      <alignment horizontal="center" vertical="center"/>
      <protection/>
    </xf>
    <xf numFmtId="2" fontId="7" fillId="33" borderId="14" xfId="0" applyNumberFormat="1" applyFont="1" applyFill="1" applyBorder="1" applyAlignment="1" applyProtection="1">
      <alignment horizontal="center" vertical="center"/>
      <protection/>
    </xf>
    <xf numFmtId="3" fontId="7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32" borderId="14" xfId="0" applyNumberFormat="1" applyFont="1" applyFill="1" applyBorder="1" applyAlignment="1" applyProtection="1">
      <alignment horizontal="center" vertical="center"/>
      <protection locked="0"/>
    </xf>
    <xf numFmtId="2" fontId="7" fillId="33" borderId="65" xfId="0" applyNumberFormat="1" applyFont="1" applyFill="1" applyBorder="1" applyAlignment="1" applyProtection="1">
      <alignment horizontal="center" vertical="center"/>
      <protection/>
    </xf>
    <xf numFmtId="2" fontId="8" fillId="33" borderId="36" xfId="0" applyNumberFormat="1" applyFont="1" applyFill="1" applyBorder="1" applyAlignment="1" applyProtection="1">
      <alignment horizontal="center" vertical="center"/>
      <protection/>
    </xf>
    <xf numFmtId="2" fontId="7" fillId="33" borderId="36" xfId="0" applyNumberFormat="1" applyFont="1" applyFill="1" applyBorder="1" applyAlignment="1" applyProtection="1">
      <alignment horizontal="center" vertical="center"/>
      <protection/>
    </xf>
    <xf numFmtId="2" fontId="7" fillId="0" borderId="16" xfId="0" applyNumberFormat="1" applyFont="1" applyFill="1" applyBorder="1" applyAlignment="1" applyProtection="1">
      <alignment horizontal="center" vertical="center"/>
      <protection locked="0"/>
    </xf>
    <xf numFmtId="2" fontId="8" fillId="0" borderId="16" xfId="0" applyNumberFormat="1" applyFont="1" applyFill="1" applyBorder="1" applyAlignment="1" applyProtection="1">
      <alignment horizontal="center" vertical="center"/>
      <protection locked="0"/>
    </xf>
    <xf numFmtId="2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7" fillId="0" borderId="26" xfId="0" applyNumberFormat="1" applyFont="1" applyFill="1" applyBorder="1" applyAlignment="1" applyProtection="1">
      <alignment horizontal="center" vertical="center"/>
      <protection locked="0"/>
    </xf>
    <xf numFmtId="2" fontId="7" fillId="33" borderId="28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2" fontId="7" fillId="0" borderId="85" xfId="0" applyNumberFormat="1" applyFont="1" applyFill="1" applyBorder="1" applyAlignment="1" applyProtection="1">
      <alignment horizontal="center" vertical="center"/>
      <protection locked="0"/>
    </xf>
    <xf numFmtId="2" fontId="7" fillId="33" borderId="62" xfId="0" applyNumberFormat="1" applyFont="1" applyFill="1" applyBorder="1" applyAlignment="1" applyProtection="1">
      <alignment horizontal="center" vertical="center"/>
      <protection/>
    </xf>
    <xf numFmtId="2" fontId="8" fillId="33" borderId="34" xfId="0" applyNumberFormat="1" applyFont="1" applyFill="1" applyBorder="1" applyAlignment="1" applyProtection="1">
      <alignment horizontal="center" vertical="center"/>
      <protection/>
    </xf>
    <xf numFmtId="2" fontId="7" fillId="33" borderId="63" xfId="0" applyNumberFormat="1" applyFont="1" applyFill="1" applyBorder="1" applyAlignment="1" applyProtection="1">
      <alignment horizontal="center" vertical="center"/>
      <protection/>
    </xf>
    <xf numFmtId="2" fontId="7" fillId="0" borderId="25" xfId="0" applyNumberFormat="1" applyFont="1" applyFill="1" applyBorder="1" applyAlignment="1" applyProtection="1">
      <alignment horizontal="center" vertical="center"/>
      <protection locked="0"/>
    </xf>
    <xf numFmtId="4" fontId="7" fillId="33" borderId="63" xfId="0" applyNumberFormat="1" applyFont="1" applyFill="1" applyBorder="1" applyAlignment="1" applyProtection="1">
      <alignment horizontal="center" vertical="center"/>
      <protection/>
    </xf>
    <xf numFmtId="4" fontId="7" fillId="33" borderId="68" xfId="0" applyNumberFormat="1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68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2" fontId="7" fillId="32" borderId="26" xfId="0" applyNumberFormat="1" applyFont="1" applyFill="1" applyBorder="1" applyAlignment="1" applyProtection="1">
      <alignment horizontal="center" vertical="center"/>
      <protection locked="0"/>
    </xf>
    <xf numFmtId="2" fontId="7" fillId="32" borderId="55" xfId="0" applyNumberFormat="1" applyFont="1" applyFill="1" applyBorder="1" applyAlignment="1" applyProtection="1">
      <alignment horizontal="center" vertical="center"/>
      <protection locked="0"/>
    </xf>
    <xf numFmtId="2" fontId="7" fillId="32" borderId="62" xfId="0" applyNumberFormat="1" applyFont="1" applyFill="1" applyBorder="1" applyAlignment="1" applyProtection="1">
      <alignment horizontal="center" vertical="center"/>
      <protection locked="0"/>
    </xf>
    <xf numFmtId="2" fontId="7" fillId="32" borderId="7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vertical="center" wrapText="1"/>
      <protection/>
    </xf>
    <xf numFmtId="2" fontId="7" fillId="33" borderId="68" xfId="0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4" fontId="7" fillId="33" borderId="28" xfId="0" applyNumberFormat="1" applyFont="1" applyFill="1" applyBorder="1" applyAlignment="1" applyProtection="1">
      <alignment horizontal="center" vertical="center"/>
      <protection/>
    </xf>
    <xf numFmtId="4" fontId="7" fillId="33" borderId="71" xfId="0" applyNumberFormat="1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2" fontId="7" fillId="32" borderId="24" xfId="0" applyNumberFormat="1" applyFont="1" applyFill="1" applyBorder="1" applyAlignment="1" applyProtection="1">
      <alignment horizontal="center" vertical="center"/>
      <protection locked="0"/>
    </xf>
    <xf numFmtId="2" fontId="7" fillId="32" borderId="74" xfId="0" applyNumberFormat="1" applyFont="1" applyFill="1" applyBorder="1" applyAlignment="1" applyProtection="1">
      <alignment horizontal="center" vertical="center"/>
      <protection locked="0"/>
    </xf>
    <xf numFmtId="2" fontId="7" fillId="32" borderId="63" xfId="0" applyNumberFormat="1" applyFont="1" applyFill="1" applyBorder="1" applyAlignment="1" applyProtection="1">
      <alignment horizontal="center" vertical="center"/>
      <protection locked="0"/>
    </xf>
    <xf numFmtId="2" fontId="7" fillId="32" borderId="68" xfId="0" applyNumberFormat="1" applyFont="1" applyFill="1" applyBorder="1" applyAlignment="1" applyProtection="1">
      <alignment horizontal="center" vertical="center"/>
      <protection locked="0"/>
    </xf>
    <xf numFmtId="2" fontId="7" fillId="32" borderId="64" xfId="0" applyNumberFormat="1" applyFont="1" applyFill="1" applyBorder="1" applyAlignment="1" applyProtection="1">
      <alignment horizontal="center" vertical="center"/>
      <protection locked="0"/>
    </xf>
    <xf numFmtId="2" fontId="7" fillId="32" borderId="86" xfId="0" applyNumberFormat="1" applyFont="1" applyFill="1" applyBorder="1" applyAlignment="1" applyProtection="1">
      <alignment horizontal="center" vertical="center"/>
      <protection locked="0"/>
    </xf>
    <xf numFmtId="3" fontId="7" fillId="32" borderId="24" xfId="0" applyNumberFormat="1" applyFont="1" applyFill="1" applyBorder="1" applyAlignment="1" applyProtection="1">
      <alignment horizontal="center" vertical="center"/>
      <protection locked="0"/>
    </xf>
    <xf numFmtId="3" fontId="7" fillId="32" borderId="74" xfId="0" applyNumberFormat="1" applyFont="1" applyFill="1" applyBorder="1" applyAlignment="1" applyProtection="1">
      <alignment horizontal="center" vertical="center"/>
      <protection locked="0"/>
    </xf>
    <xf numFmtId="3" fontId="7" fillId="0" borderId="74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 quotePrefix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2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112" xfId="0" applyFont="1" applyFill="1" applyBorder="1" applyAlignment="1" applyProtection="1">
      <alignment horizontal="center" vertical="center" wrapText="1"/>
      <protection locked="0"/>
    </xf>
    <xf numFmtId="0" fontId="7" fillId="0" borderId="99" xfId="0" applyFont="1" applyFill="1" applyBorder="1" applyAlignment="1" applyProtection="1">
      <alignment horizontal="center" vertical="center" wrapText="1"/>
      <protection locked="0"/>
    </xf>
    <xf numFmtId="0" fontId="7" fillId="0" borderId="97" xfId="0" applyFont="1" applyFill="1" applyBorder="1" applyAlignment="1" applyProtection="1">
      <alignment horizontal="center" vertical="center" wrapText="1"/>
      <protection locked="0"/>
    </xf>
    <xf numFmtId="0" fontId="7" fillId="0" borderId="113" xfId="0" applyFont="1" applyFill="1" applyBorder="1" applyAlignment="1" applyProtection="1">
      <alignment horizontal="center" vertical="center" wrapText="1"/>
      <protection locked="0"/>
    </xf>
    <xf numFmtId="0" fontId="7" fillId="0" borderId="114" xfId="0" applyFont="1" applyFill="1" applyBorder="1" applyAlignment="1" applyProtection="1">
      <alignment horizontal="center" vertical="center" wrapText="1"/>
      <protection locked="0"/>
    </xf>
    <xf numFmtId="0" fontId="7" fillId="0" borderId="115" xfId="0" applyFont="1" applyFill="1" applyBorder="1" applyAlignment="1" applyProtection="1">
      <alignment horizontal="center" vertical="center" wrapText="1"/>
      <protection locked="0"/>
    </xf>
    <xf numFmtId="0" fontId="7" fillId="0" borderId="102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2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7" fillId="0" borderId="55" xfId="0" applyNumberFormat="1" applyFont="1" applyFill="1" applyBorder="1" applyAlignment="1" applyProtection="1">
      <alignment horizontal="center" vertical="center"/>
      <protection locked="0"/>
    </xf>
    <xf numFmtId="3" fontId="7" fillId="32" borderId="68" xfId="0" applyNumberFormat="1" applyFont="1" applyFill="1" applyBorder="1" applyAlignment="1" applyProtection="1">
      <alignment horizontal="center" vertical="center"/>
      <protection locked="0"/>
    </xf>
    <xf numFmtId="2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justify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6" fillId="0" borderId="103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03" xfId="0" applyFont="1" applyFill="1" applyBorder="1" applyAlignment="1" applyProtection="1">
      <alignment horizontal="center"/>
      <protection locked="0"/>
    </xf>
    <xf numFmtId="0" fontId="7" fillId="0" borderId="93" xfId="0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 applyProtection="1">
      <alignment horizontal="center" vertical="center"/>
      <protection/>
    </xf>
    <xf numFmtId="0" fontId="7" fillId="0" borderId="95" xfId="0" applyFont="1" applyFill="1" applyBorder="1" applyAlignment="1" applyProtection="1">
      <alignment horizontal="center" vertical="center"/>
      <protection/>
    </xf>
    <xf numFmtId="3" fontId="7" fillId="0" borderId="71" xfId="0" applyNumberFormat="1" applyFont="1" applyFill="1" applyBorder="1" applyAlignment="1" applyProtection="1">
      <alignment horizontal="center" vertical="center"/>
      <protection locked="0"/>
    </xf>
    <xf numFmtId="3" fontId="7" fillId="0" borderId="86" xfId="0" applyNumberFormat="1" applyFont="1" applyFill="1" applyBorder="1" applyAlignment="1" applyProtection="1">
      <alignment horizontal="center" vertical="center"/>
      <protection locked="0"/>
    </xf>
    <xf numFmtId="3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/>
    </xf>
    <xf numFmtId="3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116" xfId="0" applyFont="1" applyFill="1" applyBorder="1" applyAlignment="1" applyProtection="1">
      <alignment horizontal="center" vertical="center"/>
      <protection locked="0"/>
    </xf>
    <xf numFmtId="0" fontId="6" fillId="0" borderId="116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39" xfId="0" applyFont="1" applyFill="1" applyBorder="1" applyAlignment="1" applyProtection="1">
      <alignment horizontal="justify" vertical="center" wrapText="1"/>
      <protection/>
    </xf>
    <xf numFmtId="2" fontId="8" fillId="33" borderId="68" xfId="0" applyNumberFormat="1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justify" vertical="center" wrapText="1"/>
      <protection/>
    </xf>
    <xf numFmtId="0" fontId="15" fillId="0" borderId="37" xfId="0" applyFont="1" applyFill="1" applyBorder="1" applyAlignment="1" applyProtection="1">
      <alignment horizontal="justify" vertical="center" wrapText="1"/>
      <protection/>
    </xf>
    <xf numFmtId="3" fontId="7" fillId="33" borderId="66" xfId="0" applyNumberFormat="1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justify" vertical="center" wrapText="1"/>
      <protection/>
    </xf>
    <xf numFmtId="212" fontId="7" fillId="0" borderId="55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justify" vertical="center" wrapText="1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justify" vertical="center" wrapText="1"/>
      <protection/>
    </xf>
    <xf numFmtId="2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8" fillId="0" borderId="89" xfId="0" applyNumberFormat="1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 applyProtection="1">
      <alignment horizontal="center"/>
      <protection locked="0"/>
    </xf>
    <xf numFmtId="2" fontId="7" fillId="0" borderId="86" xfId="0" applyNumberFormat="1" applyFont="1" applyFill="1" applyBorder="1" applyAlignment="1" applyProtection="1">
      <alignment horizontal="center"/>
      <protection locked="0"/>
    </xf>
    <xf numFmtId="2" fontId="7" fillId="0" borderId="16" xfId="0" applyNumberFormat="1" applyFont="1" applyFill="1" applyBorder="1" applyAlignment="1" applyProtection="1">
      <alignment horizontal="center"/>
      <protection locked="0"/>
    </xf>
    <xf numFmtId="2" fontId="7" fillId="0" borderId="74" xfId="0" applyNumberFormat="1" applyFont="1" applyFill="1" applyBorder="1" applyAlignment="1" applyProtection="1">
      <alignment horizontal="center"/>
      <protection locked="0"/>
    </xf>
    <xf numFmtId="0" fontId="15" fillId="0" borderId="40" xfId="0" applyFont="1" applyFill="1" applyBorder="1" applyAlignment="1" applyProtection="1">
      <alignment horizontal="justify" vertical="center" wrapText="1"/>
      <protection/>
    </xf>
    <xf numFmtId="0" fontId="15" fillId="0" borderId="52" xfId="0" applyFont="1" applyFill="1" applyBorder="1" applyAlignment="1" applyProtection="1">
      <alignment horizontal="justify" vertical="center" wrapText="1"/>
      <protection/>
    </xf>
    <xf numFmtId="0" fontId="15" fillId="0" borderId="83" xfId="0" applyFont="1" applyFill="1" applyBorder="1" applyAlignment="1" applyProtection="1">
      <alignment horizontal="justify" vertical="center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0" fontId="17" fillId="0" borderId="14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7" fillId="0" borderId="34" xfId="0" applyFont="1" applyFill="1" applyBorder="1" applyAlignment="1" applyProtection="1">
      <alignment horizontal="left" vertical="center" wrapText="1"/>
      <protection/>
    </xf>
    <xf numFmtId="2" fontId="7" fillId="0" borderId="63" xfId="0" applyNumberFormat="1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/>
      <protection locked="0"/>
    </xf>
    <xf numFmtId="2" fontId="7" fillId="0" borderId="68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49" fontId="13" fillId="0" borderId="97" xfId="0" applyNumberFormat="1" applyFont="1" applyFill="1" applyBorder="1" applyAlignment="1" applyProtection="1">
      <alignment horizontal="center" vertical="center" wrapText="1"/>
      <protection/>
    </xf>
    <xf numFmtId="49" fontId="13" fillId="0" borderId="101" xfId="0" applyNumberFormat="1" applyFont="1" applyFill="1" applyBorder="1" applyAlignment="1" applyProtection="1">
      <alignment horizontal="center" vertical="center" wrapText="1"/>
      <protection/>
    </xf>
    <xf numFmtId="49" fontId="13" fillId="0" borderId="75" xfId="0" applyNumberFormat="1" applyFont="1" applyFill="1" applyBorder="1" applyAlignment="1" applyProtection="1">
      <alignment horizontal="center" vertical="center" wrapText="1"/>
      <protection/>
    </xf>
    <xf numFmtId="0" fontId="9" fillId="0" borderId="99" xfId="0" applyNumberFormat="1" applyFont="1" applyFill="1" applyBorder="1" applyAlignment="1" applyProtection="1">
      <alignment horizontal="center" vertical="center" wrapText="1"/>
      <protection/>
    </xf>
    <xf numFmtId="0" fontId="9" fillId="0" borderId="100" xfId="0" applyNumberFormat="1" applyFont="1" applyFill="1" applyBorder="1" applyAlignment="1" applyProtection="1">
      <alignment horizontal="center" vertical="center" wrapText="1"/>
      <protection/>
    </xf>
    <xf numFmtId="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justify" vertical="center" wrapText="1"/>
      <protection/>
    </xf>
    <xf numFmtId="0" fontId="14" fillId="0" borderId="30" xfId="0" applyFont="1" applyFill="1" applyBorder="1" applyAlignment="1" applyProtection="1">
      <alignment horizontal="justify" vertical="center" wrapText="1"/>
      <protection/>
    </xf>
    <xf numFmtId="0" fontId="14" fillId="0" borderId="80" xfId="0" applyFont="1" applyFill="1" applyBorder="1" applyAlignment="1" applyProtection="1">
      <alignment horizontal="justify" vertical="center" wrapText="1"/>
      <protection/>
    </xf>
    <xf numFmtId="2" fontId="7" fillId="32" borderId="65" xfId="0" applyNumberFormat="1" applyFont="1" applyFill="1" applyBorder="1" applyAlignment="1" applyProtection="1">
      <alignment horizontal="center" vertical="center"/>
      <protection locked="0"/>
    </xf>
    <xf numFmtId="2" fontId="7" fillId="32" borderId="89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80" xfId="0" applyFont="1" applyFill="1" applyBorder="1" applyAlignment="1" applyProtection="1">
      <alignment horizontal="center" vertical="center"/>
      <protection/>
    </xf>
    <xf numFmtId="2" fontId="7" fillId="32" borderId="28" xfId="0" applyNumberFormat="1" applyFont="1" applyFill="1" applyBorder="1" applyAlignment="1" applyProtection="1">
      <alignment horizontal="center" vertical="center"/>
      <protection locked="0"/>
    </xf>
    <xf numFmtId="2" fontId="7" fillId="32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02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7" fillId="0" borderId="117" xfId="0" applyFont="1" applyFill="1" applyBorder="1" applyAlignment="1" applyProtection="1">
      <alignment horizontal="center" vertical="center"/>
      <protection/>
    </xf>
    <xf numFmtId="0" fontId="7" fillId="0" borderId="118" xfId="0" applyFont="1" applyFill="1" applyBorder="1" applyAlignment="1" applyProtection="1">
      <alignment horizontal="center" vertical="center"/>
      <protection/>
    </xf>
    <xf numFmtId="0" fontId="7" fillId="0" borderId="111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27" xfId="0" applyFont="1" applyFill="1" applyBorder="1" applyAlignment="1" applyProtection="1">
      <alignment horizontal="left" vertical="center" wrapText="1"/>
      <protection/>
    </xf>
    <xf numFmtId="0" fontId="9" fillId="0" borderId="94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19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120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21" xfId="0" applyFont="1" applyFill="1" applyBorder="1" applyAlignment="1" applyProtection="1">
      <alignment horizontal="center" vertical="center"/>
      <protection/>
    </xf>
    <xf numFmtId="0" fontId="9" fillId="0" borderId="122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98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wrapText="1"/>
      <protection/>
    </xf>
    <xf numFmtId="0" fontId="14" fillId="0" borderId="35" xfId="0" applyFont="1" applyFill="1" applyBorder="1" applyAlignment="1" applyProtection="1">
      <alignment horizontal="left" vertical="center" wrapText="1"/>
      <protection/>
    </xf>
    <xf numFmtId="0" fontId="14" fillId="0" borderId="123" xfId="0" applyFont="1" applyFill="1" applyBorder="1" applyAlignment="1" applyProtection="1">
      <alignment horizontal="left" vertical="center" wrapText="1"/>
      <protection/>
    </xf>
    <xf numFmtId="0" fontId="14" fillId="0" borderId="124" xfId="0" applyFont="1" applyFill="1" applyBorder="1" applyAlignment="1" applyProtection="1">
      <alignment horizontal="left" vertical="center" wrapText="1"/>
      <protection/>
    </xf>
    <xf numFmtId="0" fontId="7" fillId="0" borderId="125" xfId="0" applyFont="1" applyFill="1" applyBorder="1" applyAlignment="1" applyProtection="1">
      <alignment horizontal="center" vertical="center" wrapText="1"/>
      <protection/>
    </xf>
    <xf numFmtId="0" fontId="8" fillId="0" borderId="108" xfId="0" applyFont="1" applyFill="1" applyBorder="1" applyAlignment="1" applyProtection="1">
      <alignment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 quotePrefix="1">
      <alignment horizontal="center" vertical="center"/>
      <protection/>
    </xf>
    <xf numFmtId="0" fontId="7" fillId="0" borderId="122" xfId="0" applyFont="1" applyFill="1" applyBorder="1" applyAlignment="1" applyProtection="1">
      <alignment horizontal="center"/>
      <protection/>
    </xf>
    <xf numFmtId="0" fontId="14" fillId="0" borderId="18" xfId="0" applyFont="1" applyFill="1" applyBorder="1" applyAlignment="1" applyProtection="1">
      <alignment horizontal="left" vertical="center" wrapText="1"/>
      <protection/>
    </xf>
    <xf numFmtId="0" fontId="14" fillId="0" borderId="17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0" xfId="0" applyFont="1" applyFill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7" fillId="0" borderId="48" xfId="0" applyFont="1" applyFill="1" applyBorder="1" applyAlignment="1" applyProtection="1" quotePrefix="1">
      <alignment horizontal="center" vertical="center"/>
      <protection/>
    </xf>
    <xf numFmtId="0" fontId="7" fillId="0" borderId="49" xfId="0" applyFont="1" applyFill="1" applyBorder="1" applyAlignment="1" applyProtection="1" quotePrefix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126" xfId="0" applyFont="1" applyFill="1" applyBorder="1" applyAlignment="1" applyProtection="1">
      <alignment horizontal="center" vertical="center"/>
      <protection/>
    </xf>
    <xf numFmtId="0" fontId="7" fillId="0" borderId="127" xfId="0" applyFont="1" applyFill="1" applyBorder="1" applyAlignment="1" applyProtection="1">
      <alignment horizontal="center" vertical="center"/>
      <protection/>
    </xf>
    <xf numFmtId="0" fontId="7" fillId="0" borderId="128" xfId="0" applyFont="1" applyFill="1" applyBorder="1" applyAlignment="1" applyProtection="1">
      <alignment horizontal="center" vertical="center"/>
      <protection/>
    </xf>
    <xf numFmtId="0" fontId="7" fillId="0" borderId="102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129" xfId="0" applyFont="1" applyFill="1" applyBorder="1" applyAlignment="1" applyProtection="1">
      <alignment horizontal="center" vertical="center"/>
      <protection/>
    </xf>
    <xf numFmtId="0" fontId="7" fillId="0" borderId="130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13" fillId="0" borderId="95" xfId="0" applyNumberFormat="1" applyFont="1" applyFill="1" applyBorder="1" applyAlignment="1" applyProtection="1">
      <alignment horizontal="center" vertical="center" wrapText="1"/>
      <protection/>
    </xf>
    <xf numFmtId="0" fontId="13" fillId="0" borderId="131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49"/>
  <sheetViews>
    <sheetView tabSelected="1" zoomScale="40" zoomScaleNormal="40" zoomScaleSheetLayoutView="40" workbookViewId="0" topLeftCell="A1">
      <selection activeCell="F156" sqref="F156"/>
    </sheetView>
  </sheetViews>
  <sheetFormatPr defaultColWidth="9.00390625" defaultRowHeight="12.75"/>
  <cols>
    <col min="1" max="1" width="13.00390625" style="125" bestFit="1" customWidth="1"/>
    <col min="2" max="2" width="12.625" style="40" customWidth="1"/>
    <col min="3" max="3" width="11.375" style="40" customWidth="1"/>
    <col min="4" max="4" width="27.375" style="40" customWidth="1"/>
    <col min="5" max="5" width="85.00390625" style="40" customWidth="1"/>
    <col min="6" max="6" width="51.25390625" style="125" customWidth="1"/>
    <col min="7" max="7" width="12.25390625" style="126" customWidth="1"/>
    <col min="8" max="8" width="21.25390625" style="40" customWidth="1"/>
    <col min="9" max="9" width="26.625" style="40" customWidth="1"/>
    <col min="10" max="11" width="18.875" style="40" bestFit="1" customWidth="1"/>
    <col min="12" max="12" width="16.00390625" style="40" customWidth="1"/>
    <col min="13" max="13" width="13.375" style="40" customWidth="1"/>
    <col min="14" max="14" width="21.25390625" style="40" customWidth="1"/>
    <col min="15" max="15" width="25.25390625" style="40" customWidth="1"/>
    <col min="16" max="16" width="21.25390625" style="40" customWidth="1"/>
    <col min="17" max="17" width="22.875" style="40" customWidth="1"/>
    <col min="18" max="19" width="24.00390625" style="40" customWidth="1"/>
    <col min="20" max="20" width="22.25390625" style="40" customWidth="1"/>
    <col min="21" max="21" width="22.00390625" style="40" customWidth="1"/>
    <col min="22" max="22" width="30.25390625" style="40" customWidth="1"/>
    <col min="23" max="23" width="30.75390625" style="40" customWidth="1"/>
    <col min="24" max="16384" width="9.125" style="40" customWidth="1"/>
  </cols>
  <sheetData>
    <row r="1" spans="1:22" ht="164.25" customHeight="1">
      <c r="A1" s="38"/>
      <c r="B1" s="38"/>
      <c r="C1" s="38"/>
      <c r="D1" s="38"/>
      <c r="E1" s="38"/>
      <c r="F1" s="38"/>
      <c r="G1" s="39"/>
      <c r="H1" s="38"/>
      <c r="I1" s="38"/>
      <c r="R1" s="269" t="s">
        <v>290</v>
      </c>
      <c r="S1" s="270"/>
      <c r="T1" s="270"/>
      <c r="U1" s="270"/>
      <c r="V1" s="270"/>
    </row>
    <row r="2" spans="1:22" ht="34.5" customHeight="1">
      <c r="A2" s="383" t="s">
        <v>84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3" spans="1:22" ht="35.25" customHeight="1">
      <c r="A3" s="81"/>
      <c r="B3" s="384" t="s">
        <v>291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</row>
    <row r="4" spans="1:22" ht="41.25" customHeight="1">
      <c r="A4" s="386" t="s">
        <v>275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</row>
    <row r="5" spans="1:22" ht="24" thickBot="1">
      <c r="A5" s="385" t="s">
        <v>194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</row>
    <row r="6" spans="1:22" ht="31.5" customHeight="1" thickBot="1">
      <c r="A6" s="350" t="s">
        <v>21</v>
      </c>
      <c r="B6" s="351"/>
      <c r="C6" s="351"/>
      <c r="D6" s="351"/>
      <c r="E6" s="351"/>
      <c r="F6" s="82" t="s">
        <v>85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84"/>
      <c r="S6" s="340" t="s">
        <v>193</v>
      </c>
      <c r="T6" s="341"/>
      <c r="U6" s="341"/>
      <c r="V6" s="341"/>
    </row>
    <row r="7" spans="1:22" ht="100.5" customHeight="1">
      <c r="A7" s="352" t="s">
        <v>288</v>
      </c>
      <c r="B7" s="353"/>
      <c r="C7" s="353"/>
      <c r="D7" s="353"/>
      <c r="E7" s="354"/>
      <c r="F7" s="358" t="s">
        <v>187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4"/>
      <c r="R7" s="84"/>
      <c r="S7" s="342" t="s">
        <v>297</v>
      </c>
      <c r="T7" s="343"/>
      <c r="U7" s="343"/>
      <c r="V7" s="343"/>
    </row>
    <row r="8" spans="1:22" ht="51" customHeight="1" thickBot="1">
      <c r="A8" s="355"/>
      <c r="B8" s="356"/>
      <c r="C8" s="356"/>
      <c r="D8" s="356"/>
      <c r="E8" s="357"/>
      <c r="F8" s="359"/>
      <c r="G8" s="85"/>
      <c r="H8" s="85"/>
      <c r="I8" s="85"/>
      <c r="J8" s="85"/>
      <c r="K8" s="85"/>
      <c r="L8" s="85"/>
      <c r="M8" s="85"/>
      <c r="N8" s="85"/>
      <c r="O8" s="85"/>
      <c r="P8" s="85"/>
      <c r="Q8" s="84"/>
      <c r="R8" s="86"/>
      <c r="S8" s="338"/>
      <c r="T8" s="339"/>
      <c r="U8" s="339"/>
      <c r="V8" s="339"/>
    </row>
    <row r="9" spans="1:22" ht="46.5" customHeight="1" thickBot="1">
      <c r="A9" s="117"/>
      <c r="B9" s="57"/>
      <c r="C9" s="57"/>
      <c r="D9" s="57"/>
      <c r="E9" s="57"/>
      <c r="F9" s="117"/>
      <c r="G9" s="118"/>
      <c r="H9" s="57"/>
      <c r="I9" s="87"/>
      <c r="J9" s="87"/>
      <c r="K9" s="87"/>
      <c r="L9" s="348"/>
      <c r="M9" s="349"/>
      <c r="N9" s="84"/>
      <c r="O9" s="84"/>
      <c r="P9" s="84"/>
      <c r="Q9" s="84"/>
      <c r="R9" s="84"/>
      <c r="S9" s="346"/>
      <c r="T9" s="347"/>
      <c r="U9" s="347"/>
      <c r="V9" s="347"/>
    </row>
    <row r="10" spans="1:22" ht="23.25">
      <c r="A10" s="311" t="s">
        <v>18</v>
      </c>
      <c r="B10" s="312"/>
      <c r="C10" s="312"/>
      <c r="D10" s="312"/>
      <c r="E10" s="112"/>
      <c r="F10" s="119"/>
      <c r="G10" s="119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111"/>
    </row>
    <row r="11" spans="1:22" ht="23.25">
      <c r="A11" s="313" t="s">
        <v>286</v>
      </c>
      <c r="B11" s="314"/>
      <c r="C11" s="314"/>
      <c r="D11" s="314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6"/>
    </row>
    <row r="12" spans="1:23" ht="25.5">
      <c r="A12" s="313" t="s">
        <v>171</v>
      </c>
      <c r="B12" s="314"/>
      <c r="C12" s="314"/>
      <c r="D12" s="314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6"/>
      <c r="W12" s="266">
        <f>LEN(VALUE(E12))</f>
        <v>1</v>
      </c>
    </row>
    <row r="13" spans="1:22" ht="23.25">
      <c r="A13" s="313" t="s">
        <v>87</v>
      </c>
      <c r="B13" s="314"/>
      <c r="C13" s="314"/>
      <c r="D13" s="314"/>
      <c r="E13" s="315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5"/>
    </row>
    <row r="14" spans="1:22" ht="28.5" customHeight="1" thickBot="1">
      <c r="A14" s="127"/>
      <c r="B14" s="88"/>
      <c r="C14" s="88"/>
      <c r="D14" s="291" t="s">
        <v>289</v>
      </c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89"/>
      <c r="S14" s="89"/>
      <c r="T14" s="89"/>
      <c r="U14" s="89"/>
      <c r="V14" s="90"/>
    </row>
    <row r="15" spans="1:17" ht="39" customHeight="1">
      <c r="A15" s="173"/>
      <c r="B15" s="174"/>
      <c r="C15" s="174"/>
      <c r="D15" s="174"/>
      <c r="E15" s="174"/>
      <c r="F15" s="173"/>
      <c r="G15" s="175"/>
      <c r="H15" s="174"/>
      <c r="I15" s="174"/>
      <c r="J15" s="174"/>
      <c r="K15" s="174"/>
      <c r="L15" s="174"/>
      <c r="M15" s="174"/>
      <c r="N15" s="170"/>
      <c r="O15" s="170"/>
      <c r="P15" s="170"/>
      <c r="Q15" s="170"/>
    </row>
    <row r="16" spans="1:22" ht="12.75" customHeight="1">
      <c r="A16" s="514" t="s">
        <v>89</v>
      </c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</row>
    <row r="17" spans="1:22" ht="18" customHeight="1" thickBot="1">
      <c r="A17" s="514"/>
      <c r="B17" s="514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</row>
    <row r="18" spans="1:22" ht="66.75" customHeight="1" thickBot="1">
      <c r="A18" s="295" t="s">
        <v>81</v>
      </c>
      <c r="B18" s="303" t="s">
        <v>69</v>
      </c>
      <c r="C18" s="303"/>
      <c r="D18" s="303"/>
      <c r="E18" s="303"/>
      <c r="F18" s="495" t="s">
        <v>106</v>
      </c>
      <c r="G18" s="306" t="s">
        <v>2</v>
      </c>
      <c r="H18" s="533" t="s">
        <v>132</v>
      </c>
      <c r="I18" s="534"/>
      <c r="J18" s="534"/>
      <c r="K18" s="534"/>
      <c r="L18" s="534"/>
      <c r="M18" s="535"/>
      <c r="N18" s="292" t="s">
        <v>287</v>
      </c>
      <c r="O18" s="293"/>
      <c r="P18" s="293"/>
      <c r="Q18" s="293"/>
      <c r="R18" s="293"/>
      <c r="S18" s="293"/>
      <c r="T18" s="293"/>
      <c r="U18" s="294"/>
      <c r="V18" s="515" t="s">
        <v>104</v>
      </c>
    </row>
    <row r="19" spans="1:22" ht="30" customHeight="1">
      <c r="A19" s="319"/>
      <c r="B19" s="304"/>
      <c r="C19" s="304"/>
      <c r="D19" s="304"/>
      <c r="E19" s="304"/>
      <c r="F19" s="496"/>
      <c r="G19" s="307"/>
      <c r="H19" s="321" t="s">
        <v>3</v>
      </c>
      <c r="I19" s="322"/>
      <c r="J19" s="322"/>
      <c r="K19" s="323"/>
      <c r="L19" s="539" t="s">
        <v>4</v>
      </c>
      <c r="M19" s="540"/>
      <c r="N19" s="442" t="s">
        <v>3</v>
      </c>
      <c r="O19" s="443"/>
      <c r="P19" s="443"/>
      <c r="Q19" s="443"/>
      <c r="R19" s="443"/>
      <c r="S19" s="444"/>
      <c r="T19" s="295" t="s">
        <v>4</v>
      </c>
      <c r="U19" s="296"/>
      <c r="V19" s="516"/>
    </row>
    <row r="20" spans="1:22" ht="138" customHeight="1" thickBot="1">
      <c r="A20" s="320"/>
      <c r="B20" s="305"/>
      <c r="C20" s="305"/>
      <c r="D20" s="305"/>
      <c r="E20" s="305"/>
      <c r="F20" s="497"/>
      <c r="G20" s="308"/>
      <c r="H20" s="154" t="s">
        <v>5</v>
      </c>
      <c r="I20" s="115" t="s">
        <v>190</v>
      </c>
      <c r="J20" s="163" t="s">
        <v>6</v>
      </c>
      <c r="K20" s="177" t="s">
        <v>7</v>
      </c>
      <c r="L20" s="297"/>
      <c r="M20" s="298"/>
      <c r="N20" s="154" t="s">
        <v>5</v>
      </c>
      <c r="O20" s="115" t="s">
        <v>190</v>
      </c>
      <c r="P20" s="163" t="s">
        <v>6</v>
      </c>
      <c r="Q20" s="116" t="s">
        <v>174</v>
      </c>
      <c r="R20" s="116" t="s">
        <v>189</v>
      </c>
      <c r="S20" s="177" t="s">
        <v>7</v>
      </c>
      <c r="T20" s="297"/>
      <c r="U20" s="298"/>
      <c r="V20" s="517"/>
    </row>
    <row r="21" spans="1:22" ht="30" thickBot="1">
      <c r="A21" s="162" t="s">
        <v>0</v>
      </c>
      <c r="B21" s="544" t="s">
        <v>68</v>
      </c>
      <c r="C21" s="544"/>
      <c r="D21" s="544"/>
      <c r="E21" s="544"/>
      <c r="F21" s="156" t="s">
        <v>1</v>
      </c>
      <c r="G21" s="176" t="s">
        <v>105</v>
      </c>
      <c r="H21" s="24">
        <v>1</v>
      </c>
      <c r="I21" s="25">
        <v>2</v>
      </c>
      <c r="J21" s="25">
        <v>3</v>
      </c>
      <c r="K21" s="26">
        <v>4</v>
      </c>
      <c r="L21" s="545">
        <v>5</v>
      </c>
      <c r="M21" s="546"/>
      <c r="N21" s="24">
        <v>6</v>
      </c>
      <c r="O21" s="25">
        <v>7</v>
      </c>
      <c r="P21" s="25">
        <v>8</v>
      </c>
      <c r="Q21" s="25">
        <v>9</v>
      </c>
      <c r="R21" s="25">
        <v>10</v>
      </c>
      <c r="S21" s="26">
        <v>11</v>
      </c>
      <c r="T21" s="299">
        <v>12</v>
      </c>
      <c r="U21" s="300"/>
      <c r="V21" s="43">
        <v>13</v>
      </c>
    </row>
    <row r="22" spans="1:22" ht="27" thickBot="1">
      <c r="A22" s="541" t="s">
        <v>23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3"/>
    </row>
    <row r="23" spans="1:22" s="42" customFormat="1" ht="27.75" customHeight="1">
      <c r="A23" s="128" t="s">
        <v>27</v>
      </c>
      <c r="B23" s="486" t="s">
        <v>107</v>
      </c>
      <c r="C23" s="486"/>
      <c r="D23" s="486"/>
      <c r="E23" s="486"/>
      <c r="F23" s="101" t="s">
        <v>276</v>
      </c>
      <c r="G23" s="109" t="s">
        <v>39</v>
      </c>
      <c r="H23" s="194">
        <f>H24+H25+H26+H27+H29</f>
        <v>0</v>
      </c>
      <c r="I23" s="195">
        <f>I24+I25+I26+I27+I29</f>
        <v>0</v>
      </c>
      <c r="J23" s="195">
        <f>J24+J25+J26+J27+J29</f>
        <v>0</v>
      </c>
      <c r="K23" s="196">
        <f>K24+K25+K26+K27+K29</f>
        <v>0</v>
      </c>
      <c r="L23" s="278">
        <f aca="true" t="shared" si="0" ref="L23:L29">H23+I23+J23+K23</f>
        <v>0</v>
      </c>
      <c r="M23" s="279"/>
      <c r="N23" s="197">
        <f aca="true" t="shared" si="1" ref="N23:S23">N24+N25+N26+N27+N29</f>
        <v>0</v>
      </c>
      <c r="O23" s="195">
        <f t="shared" si="1"/>
        <v>0</v>
      </c>
      <c r="P23" s="195">
        <f t="shared" si="1"/>
        <v>0</v>
      </c>
      <c r="Q23" s="195">
        <f t="shared" si="1"/>
        <v>0</v>
      </c>
      <c r="R23" s="195">
        <f t="shared" si="1"/>
        <v>0</v>
      </c>
      <c r="S23" s="196">
        <f t="shared" si="1"/>
        <v>0</v>
      </c>
      <c r="T23" s="278">
        <f>N23+O23+P23+Q23+R23+S23</f>
        <v>0</v>
      </c>
      <c r="U23" s="279"/>
      <c r="V23" s="198">
        <f aca="true" t="shared" si="2" ref="V23:V29">L23+T23</f>
        <v>0</v>
      </c>
    </row>
    <row r="24" spans="1:22" ht="27.75" customHeight="1">
      <c r="A24" s="129" t="s">
        <v>65</v>
      </c>
      <c r="B24" s="536" t="s">
        <v>109</v>
      </c>
      <c r="C24" s="537"/>
      <c r="D24" s="537"/>
      <c r="E24" s="538"/>
      <c r="F24" s="14" t="s">
        <v>276</v>
      </c>
      <c r="G24" s="15" t="s">
        <v>40</v>
      </c>
      <c r="H24" s="27"/>
      <c r="I24" s="28"/>
      <c r="J24" s="28"/>
      <c r="K24" s="21"/>
      <c r="L24" s="280">
        <f t="shared" si="0"/>
        <v>0</v>
      </c>
      <c r="M24" s="281"/>
      <c r="N24" s="29"/>
      <c r="O24" s="28"/>
      <c r="P24" s="28"/>
      <c r="Q24" s="28"/>
      <c r="R24" s="28"/>
      <c r="S24" s="21"/>
      <c r="T24" s="280">
        <f aca="true" t="shared" si="3" ref="T24:T29">N24+O24+P24+Q24+R24+S24</f>
        <v>0</v>
      </c>
      <c r="U24" s="281"/>
      <c r="V24" s="199">
        <f t="shared" si="2"/>
        <v>0</v>
      </c>
    </row>
    <row r="25" spans="1:22" ht="27.75" customHeight="1">
      <c r="A25" s="130" t="s">
        <v>66</v>
      </c>
      <c r="B25" s="518" t="s">
        <v>110</v>
      </c>
      <c r="C25" s="519"/>
      <c r="D25" s="519"/>
      <c r="E25" s="520"/>
      <c r="F25" s="14" t="s">
        <v>276</v>
      </c>
      <c r="G25" s="16" t="s">
        <v>41</v>
      </c>
      <c r="H25" s="30"/>
      <c r="I25" s="31"/>
      <c r="J25" s="31"/>
      <c r="K25" s="22"/>
      <c r="L25" s="301">
        <f t="shared" si="0"/>
        <v>0</v>
      </c>
      <c r="M25" s="302"/>
      <c r="N25" s="32"/>
      <c r="O25" s="31"/>
      <c r="P25" s="31"/>
      <c r="Q25" s="31"/>
      <c r="R25" s="31"/>
      <c r="S25" s="22"/>
      <c r="T25" s="301">
        <f t="shared" si="3"/>
        <v>0</v>
      </c>
      <c r="U25" s="302"/>
      <c r="V25" s="200">
        <f t="shared" si="2"/>
        <v>0</v>
      </c>
    </row>
    <row r="26" spans="1:22" ht="27.75" customHeight="1">
      <c r="A26" s="130" t="s">
        <v>67</v>
      </c>
      <c r="B26" s="518" t="s">
        <v>175</v>
      </c>
      <c r="C26" s="519"/>
      <c r="D26" s="519"/>
      <c r="E26" s="520"/>
      <c r="F26" s="14" t="s">
        <v>276</v>
      </c>
      <c r="G26" s="16" t="s">
        <v>42</v>
      </c>
      <c r="H26" s="30"/>
      <c r="I26" s="31"/>
      <c r="J26" s="31"/>
      <c r="K26" s="22"/>
      <c r="L26" s="301">
        <f t="shared" si="0"/>
        <v>0</v>
      </c>
      <c r="M26" s="302"/>
      <c r="N26" s="32"/>
      <c r="O26" s="31"/>
      <c r="P26" s="31"/>
      <c r="Q26" s="31"/>
      <c r="R26" s="31"/>
      <c r="S26" s="22"/>
      <c r="T26" s="301">
        <f t="shared" si="3"/>
        <v>0</v>
      </c>
      <c r="U26" s="302"/>
      <c r="V26" s="200">
        <f t="shared" si="2"/>
        <v>0</v>
      </c>
    </row>
    <row r="27" spans="1:22" ht="27.75" customHeight="1">
      <c r="A27" s="130" t="s">
        <v>90</v>
      </c>
      <c r="B27" s="518" t="s">
        <v>111</v>
      </c>
      <c r="C27" s="519"/>
      <c r="D27" s="519"/>
      <c r="E27" s="520"/>
      <c r="F27" s="14" t="s">
        <v>276</v>
      </c>
      <c r="G27" s="16" t="s">
        <v>43</v>
      </c>
      <c r="H27" s="30"/>
      <c r="I27" s="31"/>
      <c r="J27" s="31"/>
      <c r="K27" s="22"/>
      <c r="L27" s="301">
        <f t="shared" si="0"/>
        <v>0</v>
      </c>
      <c r="M27" s="302"/>
      <c r="N27" s="32"/>
      <c r="O27" s="31"/>
      <c r="P27" s="31"/>
      <c r="Q27" s="31"/>
      <c r="R27" s="31"/>
      <c r="S27" s="22"/>
      <c r="T27" s="301">
        <f t="shared" si="3"/>
        <v>0</v>
      </c>
      <c r="U27" s="302"/>
      <c r="V27" s="200">
        <f t="shared" si="2"/>
        <v>0</v>
      </c>
    </row>
    <row r="28" spans="1:22" ht="27.75" customHeight="1">
      <c r="A28" s="130" t="s">
        <v>92</v>
      </c>
      <c r="B28" s="518" t="s">
        <v>172</v>
      </c>
      <c r="C28" s="519"/>
      <c r="D28" s="519"/>
      <c r="E28" s="520"/>
      <c r="F28" s="14" t="s">
        <v>276</v>
      </c>
      <c r="G28" s="16" t="s">
        <v>44</v>
      </c>
      <c r="H28" s="30"/>
      <c r="I28" s="31"/>
      <c r="J28" s="31"/>
      <c r="K28" s="22"/>
      <c r="L28" s="301">
        <f t="shared" si="0"/>
        <v>0</v>
      </c>
      <c r="M28" s="302"/>
      <c r="N28" s="32"/>
      <c r="O28" s="31"/>
      <c r="P28" s="31"/>
      <c r="Q28" s="31"/>
      <c r="R28" s="31"/>
      <c r="S28" s="22"/>
      <c r="T28" s="301">
        <f t="shared" si="3"/>
        <v>0</v>
      </c>
      <c r="U28" s="302"/>
      <c r="V28" s="200">
        <f t="shared" si="2"/>
        <v>0</v>
      </c>
    </row>
    <row r="29" spans="1:22" ht="27.75" customHeight="1" thickBot="1">
      <c r="A29" s="131" t="s">
        <v>91</v>
      </c>
      <c r="B29" s="550" t="s">
        <v>184</v>
      </c>
      <c r="C29" s="551"/>
      <c r="D29" s="551"/>
      <c r="E29" s="552"/>
      <c r="F29" s="14" t="s">
        <v>276</v>
      </c>
      <c r="G29" s="17" t="s">
        <v>45</v>
      </c>
      <c r="H29" s="33"/>
      <c r="I29" s="34"/>
      <c r="J29" s="34"/>
      <c r="K29" s="23"/>
      <c r="L29" s="406">
        <f t="shared" si="0"/>
        <v>0</v>
      </c>
      <c r="M29" s="407"/>
      <c r="N29" s="35"/>
      <c r="O29" s="34"/>
      <c r="P29" s="34"/>
      <c r="Q29" s="34"/>
      <c r="R29" s="34"/>
      <c r="S29" s="23"/>
      <c r="T29" s="406">
        <f t="shared" si="3"/>
        <v>0</v>
      </c>
      <c r="U29" s="407"/>
      <c r="V29" s="201">
        <f t="shared" si="2"/>
        <v>0</v>
      </c>
    </row>
    <row r="30" spans="1:22" ht="27.75" customHeight="1" thickBot="1">
      <c r="A30" s="132" t="s">
        <v>28</v>
      </c>
      <c r="B30" s="483" t="s">
        <v>26</v>
      </c>
      <c r="C30" s="483"/>
      <c r="D30" s="483"/>
      <c r="E30" s="483"/>
      <c r="F30" s="36"/>
      <c r="G30" s="37" t="s">
        <v>48</v>
      </c>
      <c r="H30" s="202">
        <f>IF(H31=0,,H23/H31)</f>
        <v>0</v>
      </c>
      <c r="I30" s="203">
        <f>IF(I31=0,,I23/I31)</f>
        <v>0</v>
      </c>
      <c r="J30" s="203">
        <f>IF(J31=0,,J23/J31)</f>
        <v>0</v>
      </c>
      <c r="K30" s="204">
        <f>IF(K31=0,,K23/K31)</f>
        <v>0</v>
      </c>
      <c r="L30" s="411" t="s">
        <v>19</v>
      </c>
      <c r="M30" s="412"/>
      <c r="N30" s="205">
        <f aca="true" t="shared" si="4" ref="N30:S30">IF(N31=0,,N23/N31)</f>
        <v>0</v>
      </c>
      <c r="O30" s="203">
        <f t="shared" si="4"/>
        <v>0</v>
      </c>
      <c r="P30" s="203">
        <f t="shared" si="4"/>
        <v>0</v>
      </c>
      <c r="Q30" s="203">
        <f t="shared" si="4"/>
        <v>0</v>
      </c>
      <c r="R30" s="203">
        <f t="shared" si="4"/>
        <v>0</v>
      </c>
      <c r="S30" s="204">
        <f t="shared" si="4"/>
        <v>0</v>
      </c>
      <c r="T30" s="411" t="s">
        <v>19</v>
      </c>
      <c r="U30" s="412"/>
      <c r="V30" s="182" t="s">
        <v>19</v>
      </c>
    </row>
    <row r="31" spans="1:22" s="42" customFormat="1" ht="27.75" customHeight="1">
      <c r="A31" s="128" t="s">
        <v>29</v>
      </c>
      <c r="B31" s="486" t="s">
        <v>112</v>
      </c>
      <c r="C31" s="486"/>
      <c r="D31" s="486"/>
      <c r="E31" s="486"/>
      <c r="F31" s="102" t="s">
        <v>277</v>
      </c>
      <c r="G31" s="109" t="s">
        <v>49</v>
      </c>
      <c r="H31" s="194">
        <f>H32+H33+H34+H35+H37</f>
        <v>0</v>
      </c>
      <c r="I31" s="195">
        <f>I32+I33+I34+I35+I37</f>
        <v>0</v>
      </c>
      <c r="J31" s="195">
        <f>J32+J33+J34+J35+J37</f>
        <v>0</v>
      </c>
      <c r="K31" s="196">
        <f>K32+K33+K34+K35+K37</f>
        <v>0</v>
      </c>
      <c r="L31" s="360" t="s">
        <v>19</v>
      </c>
      <c r="M31" s="361"/>
      <c r="N31" s="197">
        <f aca="true" t="shared" si="5" ref="N31:S31">N32+N33+N34+N35+N37</f>
        <v>0</v>
      </c>
      <c r="O31" s="195">
        <f t="shared" si="5"/>
        <v>0</v>
      </c>
      <c r="P31" s="195">
        <f t="shared" si="5"/>
        <v>0</v>
      </c>
      <c r="Q31" s="195">
        <f t="shared" si="5"/>
        <v>0</v>
      </c>
      <c r="R31" s="195">
        <f t="shared" si="5"/>
        <v>0</v>
      </c>
      <c r="S31" s="196">
        <f t="shared" si="5"/>
        <v>0</v>
      </c>
      <c r="T31" s="360" t="s">
        <v>19</v>
      </c>
      <c r="U31" s="361"/>
      <c r="V31" s="183" t="s">
        <v>19</v>
      </c>
    </row>
    <row r="32" spans="1:22" ht="27.75" customHeight="1">
      <c r="A32" s="129" t="s">
        <v>31</v>
      </c>
      <c r="B32" s="547" t="s">
        <v>109</v>
      </c>
      <c r="C32" s="548"/>
      <c r="D32" s="548"/>
      <c r="E32" s="549"/>
      <c r="F32" s="103" t="s">
        <v>277</v>
      </c>
      <c r="G32" s="15" t="s">
        <v>50</v>
      </c>
      <c r="H32" s="27"/>
      <c r="I32" s="28"/>
      <c r="J32" s="28"/>
      <c r="K32" s="21"/>
      <c r="L32" s="415" t="s">
        <v>19</v>
      </c>
      <c r="M32" s="416"/>
      <c r="N32" s="29"/>
      <c r="O32" s="28"/>
      <c r="P32" s="28"/>
      <c r="Q32" s="28"/>
      <c r="R32" s="28"/>
      <c r="S32" s="21"/>
      <c r="T32" s="415" t="s">
        <v>19</v>
      </c>
      <c r="U32" s="416"/>
      <c r="V32" s="184" t="s">
        <v>19</v>
      </c>
    </row>
    <row r="33" spans="1:22" ht="27.75" customHeight="1">
      <c r="A33" s="130" t="s">
        <v>32</v>
      </c>
      <c r="B33" s="518" t="s">
        <v>110</v>
      </c>
      <c r="C33" s="519"/>
      <c r="D33" s="519"/>
      <c r="E33" s="520"/>
      <c r="F33" s="103" t="s">
        <v>277</v>
      </c>
      <c r="G33" s="16" t="s">
        <v>51</v>
      </c>
      <c r="H33" s="30"/>
      <c r="I33" s="31"/>
      <c r="J33" s="31"/>
      <c r="K33" s="22"/>
      <c r="L33" s="283" t="s">
        <v>19</v>
      </c>
      <c r="M33" s="284"/>
      <c r="N33" s="32"/>
      <c r="O33" s="31"/>
      <c r="P33" s="31"/>
      <c r="Q33" s="31"/>
      <c r="R33" s="31"/>
      <c r="S33" s="22"/>
      <c r="T33" s="283" t="s">
        <v>19</v>
      </c>
      <c r="U33" s="284"/>
      <c r="V33" s="185" t="s">
        <v>19</v>
      </c>
    </row>
    <row r="34" spans="1:22" ht="27.75" customHeight="1">
      <c r="A34" s="130" t="s">
        <v>33</v>
      </c>
      <c r="B34" s="518" t="s">
        <v>175</v>
      </c>
      <c r="C34" s="519"/>
      <c r="D34" s="519"/>
      <c r="E34" s="520"/>
      <c r="F34" s="103" t="s">
        <v>277</v>
      </c>
      <c r="G34" s="16" t="s">
        <v>52</v>
      </c>
      <c r="H34" s="30"/>
      <c r="I34" s="31"/>
      <c r="J34" s="31"/>
      <c r="K34" s="22"/>
      <c r="L34" s="283" t="s">
        <v>19</v>
      </c>
      <c r="M34" s="284"/>
      <c r="N34" s="32"/>
      <c r="O34" s="31"/>
      <c r="P34" s="31"/>
      <c r="Q34" s="31"/>
      <c r="R34" s="31"/>
      <c r="S34" s="22"/>
      <c r="T34" s="283" t="s">
        <v>19</v>
      </c>
      <c r="U34" s="284"/>
      <c r="V34" s="185" t="s">
        <v>19</v>
      </c>
    </row>
    <row r="35" spans="1:22" ht="27.75" customHeight="1">
      <c r="A35" s="130" t="s">
        <v>169</v>
      </c>
      <c r="B35" s="518" t="s">
        <v>111</v>
      </c>
      <c r="C35" s="519"/>
      <c r="D35" s="519"/>
      <c r="E35" s="520"/>
      <c r="F35" s="103" t="s">
        <v>277</v>
      </c>
      <c r="G35" s="16" t="s">
        <v>53</v>
      </c>
      <c r="H35" s="30"/>
      <c r="I35" s="31"/>
      <c r="J35" s="31"/>
      <c r="K35" s="22"/>
      <c r="L35" s="283" t="s">
        <v>19</v>
      </c>
      <c r="M35" s="284"/>
      <c r="N35" s="32"/>
      <c r="O35" s="31"/>
      <c r="P35" s="31"/>
      <c r="Q35" s="31"/>
      <c r="R35" s="31"/>
      <c r="S35" s="22"/>
      <c r="T35" s="283" t="s">
        <v>19</v>
      </c>
      <c r="U35" s="284"/>
      <c r="V35" s="185" t="s">
        <v>19</v>
      </c>
    </row>
    <row r="36" spans="1:22" ht="27.75" customHeight="1">
      <c r="A36" s="130" t="s">
        <v>93</v>
      </c>
      <c r="B36" s="518" t="s">
        <v>172</v>
      </c>
      <c r="C36" s="519"/>
      <c r="D36" s="519"/>
      <c r="E36" s="520"/>
      <c r="F36" s="103" t="s">
        <v>277</v>
      </c>
      <c r="G36" s="16" t="s">
        <v>54</v>
      </c>
      <c r="H36" s="30"/>
      <c r="I36" s="31"/>
      <c r="J36" s="31"/>
      <c r="K36" s="22"/>
      <c r="L36" s="283" t="s">
        <v>19</v>
      </c>
      <c r="M36" s="284"/>
      <c r="N36" s="32"/>
      <c r="O36" s="31"/>
      <c r="P36" s="31"/>
      <c r="Q36" s="31"/>
      <c r="R36" s="31"/>
      <c r="S36" s="22"/>
      <c r="T36" s="283" t="s">
        <v>19</v>
      </c>
      <c r="U36" s="284"/>
      <c r="V36" s="185" t="s">
        <v>19</v>
      </c>
    </row>
    <row r="37" spans="1:22" ht="27.75" customHeight="1" thickBot="1">
      <c r="A37" s="131" t="s">
        <v>100</v>
      </c>
      <c r="B37" s="550" t="s">
        <v>184</v>
      </c>
      <c r="C37" s="551"/>
      <c r="D37" s="551"/>
      <c r="E37" s="552"/>
      <c r="F37" s="103" t="s">
        <v>277</v>
      </c>
      <c r="G37" s="18" t="s">
        <v>55</v>
      </c>
      <c r="H37" s="33"/>
      <c r="I37" s="34"/>
      <c r="J37" s="34"/>
      <c r="K37" s="23"/>
      <c r="L37" s="317" t="s">
        <v>19</v>
      </c>
      <c r="M37" s="318"/>
      <c r="N37" s="35"/>
      <c r="O37" s="34"/>
      <c r="P37" s="34"/>
      <c r="Q37" s="34"/>
      <c r="R37" s="34"/>
      <c r="S37" s="23"/>
      <c r="T37" s="317" t="s">
        <v>19</v>
      </c>
      <c r="U37" s="318"/>
      <c r="V37" s="186" t="s">
        <v>19</v>
      </c>
    </row>
    <row r="38" spans="1:22" s="42" customFormat="1" ht="27.75" customHeight="1">
      <c r="A38" s="128" t="s">
        <v>30</v>
      </c>
      <c r="B38" s="486" t="s">
        <v>168</v>
      </c>
      <c r="C38" s="486"/>
      <c r="D38" s="486"/>
      <c r="E38" s="486"/>
      <c r="F38" s="105" t="s">
        <v>192</v>
      </c>
      <c r="G38" s="70" t="s">
        <v>196</v>
      </c>
      <c r="H38" s="194">
        <f>H39+H40+H41+H42+H44</f>
        <v>0</v>
      </c>
      <c r="I38" s="195">
        <f>I39+I40+I41+I42+I44</f>
        <v>0</v>
      </c>
      <c r="J38" s="195">
        <f>J39+J40+J41+J42+J44</f>
        <v>0</v>
      </c>
      <c r="K38" s="196">
        <f>K39+K40+K41+K42+K44</f>
        <v>0</v>
      </c>
      <c r="L38" s="278">
        <f>H38+I38+J38+K38</f>
        <v>0</v>
      </c>
      <c r="M38" s="279"/>
      <c r="N38" s="197">
        <f aca="true" t="shared" si="6" ref="N38:S38">N39+N40+N41+N42+N44</f>
        <v>0</v>
      </c>
      <c r="O38" s="195">
        <f t="shared" si="6"/>
        <v>0</v>
      </c>
      <c r="P38" s="195">
        <f t="shared" si="6"/>
        <v>0</v>
      </c>
      <c r="Q38" s="195">
        <f t="shared" si="6"/>
        <v>0</v>
      </c>
      <c r="R38" s="195">
        <f t="shared" si="6"/>
        <v>0</v>
      </c>
      <c r="S38" s="196">
        <f t="shared" si="6"/>
        <v>0</v>
      </c>
      <c r="T38" s="278">
        <f aca="true" t="shared" si="7" ref="T38:T44">N38+O38+P38+Q38+R38+S38</f>
        <v>0</v>
      </c>
      <c r="U38" s="279"/>
      <c r="V38" s="198">
        <f aca="true" t="shared" si="8" ref="V38:V43">L38+T38</f>
        <v>0</v>
      </c>
    </row>
    <row r="39" spans="1:22" ht="27.75" customHeight="1">
      <c r="A39" s="129" t="s">
        <v>88</v>
      </c>
      <c r="B39" s="468" t="s">
        <v>109</v>
      </c>
      <c r="C39" s="468"/>
      <c r="D39" s="468"/>
      <c r="E39" s="468"/>
      <c r="F39" s="13" t="s">
        <v>192</v>
      </c>
      <c r="G39" s="66" t="s">
        <v>61</v>
      </c>
      <c r="H39" s="27"/>
      <c r="I39" s="28"/>
      <c r="J39" s="28"/>
      <c r="K39" s="21"/>
      <c r="L39" s="280">
        <f aca="true" t="shared" si="9" ref="L39:L44">H39+I39+J39+K39</f>
        <v>0</v>
      </c>
      <c r="M39" s="281"/>
      <c r="N39" s="29"/>
      <c r="O39" s="28"/>
      <c r="P39" s="28"/>
      <c r="Q39" s="28"/>
      <c r="R39" s="28"/>
      <c r="S39" s="21"/>
      <c r="T39" s="280">
        <f t="shared" si="7"/>
        <v>0</v>
      </c>
      <c r="U39" s="281"/>
      <c r="V39" s="199">
        <f t="shared" si="8"/>
        <v>0</v>
      </c>
    </row>
    <row r="40" spans="1:22" ht="27.75" customHeight="1">
      <c r="A40" s="130" t="s">
        <v>46</v>
      </c>
      <c r="B40" s="398" t="s">
        <v>110</v>
      </c>
      <c r="C40" s="398"/>
      <c r="D40" s="398"/>
      <c r="E40" s="398"/>
      <c r="F40" s="5" t="s">
        <v>192</v>
      </c>
      <c r="G40" s="67" t="s">
        <v>62</v>
      </c>
      <c r="H40" s="30"/>
      <c r="I40" s="31"/>
      <c r="J40" s="31"/>
      <c r="K40" s="22"/>
      <c r="L40" s="301">
        <f t="shared" si="9"/>
        <v>0</v>
      </c>
      <c r="M40" s="302"/>
      <c r="N40" s="32"/>
      <c r="O40" s="31"/>
      <c r="P40" s="31"/>
      <c r="Q40" s="31"/>
      <c r="R40" s="31"/>
      <c r="S40" s="22"/>
      <c r="T40" s="301">
        <f t="shared" si="7"/>
        <v>0</v>
      </c>
      <c r="U40" s="302"/>
      <c r="V40" s="200">
        <f t="shared" si="8"/>
        <v>0</v>
      </c>
    </row>
    <row r="41" spans="1:22" ht="27.75" customHeight="1">
      <c r="A41" s="130" t="s">
        <v>47</v>
      </c>
      <c r="B41" s="398" t="s">
        <v>175</v>
      </c>
      <c r="C41" s="398"/>
      <c r="D41" s="398"/>
      <c r="E41" s="398"/>
      <c r="F41" s="5" t="s">
        <v>192</v>
      </c>
      <c r="G41" s="67" t="s">
        <v>63</v>
      </c>
      <c r="H41" s="30"/>
      <c r="I41" s="31"/>
      <c r="J41" s="31"/>
      <c r="K41" s="22"/>
      <c r="L41" s="301">
        <f t="shared" si="9"/>
        <v>0</v>
      </c>
      <c r="M41" s="302"/>
      <c r="N41" s="32"/>
      <c r="O41" s="31"/>
      <c r="P41" s="31"/>
      <c r="Q41" s="31"/>
      <c r="R41" s="31"/>
      <c r="S41" s="22"/>
      <c r="T41" s="301">
        <f t="shared" si="7"/>
        <v>0</v>
      </c>
      <c r="U41" s="302"/>
      <c r="V41" s="200">
        <f t="shared" si="8"/>
        <v>0</v>
      </c>
    </row>
    <row r="42" spans="1:22" ht="27.75" customHeight="1">
      <c r="A42" s="130" t="s">
        <v>94</v>
      </c>
      <c r="B42" s="398" t="s">
        <v>111</v>
      </c>
      <c r="C42" s="398"/>
      <c r="D42" s="398"/>
      <c r="E42" s="398"/>
      <c r="F42" s="5" t="s">
        <v>192</v>
      </c>
      <c r="G42" s="67" t="s">
        <v>64</v>
      </c>
      <c r="H42" s="30"/>
      <c r="I42" s="31"/>
      <c r="J42" s="31"/>
      <c r="K42" s="22"/>
      <c r="L42" s="301">
        <f t="shared" si="9"/>
        <v>0</v>
      </c>
      <c r="M42" s="302"/>
      <c r="N42" s="32"/>
      <c r="O42" s="31"/>
      <c r="P42" s="31"/>
      <c r="Q42" s="31"/>
      <c r="R42" s="31"/>
      <c r="S42" s="22"/>
      <c r="T42" s="301">
        <f t="shared" si="7"/>
        <v>0</v>
      </c>
      <c r="U42" s="302"/>
      <c r="V42" s="200">
        <f t="shared" si="8"/>
        <v>0</v>
      </c>
    </row>
    <row r="43" spans="1:22" ht="27.75" customHeight="1">
      <c r="A43" s="130" t="s">
        <v>95</v>
      </c>
      <c r="B43" s="518" t="s">
        <v>172</v>
      </c>
      <c r="C43" s="519"/>
      <c r="D43" s="519"/>
      <c r="E43" s="520"/>
      <c r="F43" s="5" t="s">
        <v>192</v>
      </c>
      <c r="G43" s="67" t="s">
        <v>197</v>
      </c>
      <c r="H43" s="30"/>
      <c r="I43" s="31"/>
      <c r="J43" s="31"/>
      <c r="K43" s="22"/>
      <c r="L43" s="301">
        <f t="shared" si="9"/>
        <v>0</v>
      </c>
      <c r="M43" s="302"/>
      <c r="N43" s="32"/>
      <c r="O43" s="31"/>
      <c r="P43" s="31"/>
      <c r="Q43" s="31"/>
      <c r="R43" s="31"/>
      <c r="S43" s="22"/>
      <c r="T43" s="301">
        <f t="shared" si="7"/>
        <v>0</v>
      </c>
      <c r="U43" s="302"/>
      <c r="V43" s="200">
        <f t="shared" si="8"/>
        <v>0</v>
      </c>
    </row>
    <row r="44" spans="1:22" ht="27.75" customHeight="1" thickBot="1">
      <c r="A44" s="131" t="s">
        <v>101</v>
      </c>
      <c r="B44" s="550" t="s">
        <v>184</v>
      </c>
      <c r="C44" s="551"/>
      <c r="D44" s="551"/>
      <c r="E44" s="552"/>
      <c r="F44" s="6" t="s">
        <v>192</v>
      </c>
      <c r="G44" s="67" t="s">
        <v>198</v>
      </c>
      <c r="H44" s="33"/>
      <c r="I44" s="34"/>
      <c r="J44" s="34"/>
      <c r="K44" s="23"/>
      <c r="L44" s="406">
        <f t="shared" si="9"/>
        <v>0</v>
      </c>
      <c r="M44" s="407"/>
      <c r="N44" s="35"/>
      <c r="O44" s="34"/>
      <c r="P44" s="34"/>
      <c r="Q44" s="34"/>
      <c r="R44" s="34"/>
      <c r="S44" s="23"/>
      <c r="T44" s="406">
        <f t="shared" si="7"/>
        <v>0</v>
      </c>
      <c r="U44" s="407"/>
      <c r="V44" s="201">
        <f>L44+T44</f>
        <v>0</v>
      </c>
    </row>
    <row r="45" spans="1:22" ht="29.25" customHeight="1" thickBot="1">
      <c r="A45" s="132" t="s">
        <v>34</v>
      </c>
      <c r="B45" s="403" t="s">
        <v>114</v>
      </c>
      <c r="C45" s="403"/>
      <c r="D45" s="403"/>
      <c r="E45" s="403"/>
      <c r="F45" s="36" t="s">
        <v>113</v>
      </c>
      <c r="G45" s="68" t="s">
        <v>199</v>
      </c>
      <c r="H45" s="202">
        <f>IF(H23=0,,H38*1000/H23)</f>
        <v>0</v>
      </c>
      <c r="I45" s="203">
        <f>IF(I23=0,,I38*1000/I23)</f>
        <v>0</v>
      </c>
      <c r="J45" s="203">
        <f>IF(J23=0,,J38*1000/J23)</f>
        <v>0</v>
      </c>
      <c r="K45" s="204">
        <f>IF(K23=0,,K38*1000/K23)</f>
        <v>0</v>
      </c>
      <c r="L45" s="390">
        <f>IF(L23=0,,L38*1000/L23)</f>
        <v>0</v>
      </c>
      <c r="M45" s="404"/>
      <c r="N45" s="205">
        <f aca="true" t="shared" si="10" ref="N45:T45">IF(N23=0,,N38*1000/N23)</f>
        <v>0</v>
      </c>
      <c r="O45" s="203">
        <f t="shared" si="10"/>
        <v>0</v>
      </c>
      <c r="P45" s="203">
        <f t="shared" si="10"/>
        <v>0</v>
      </c>
      <c r="Q45" s="203">
        <f>IF(Q23=0,,Q38*1000/Q23)</f>
        <v>0</v>
      </c>
      <c r="R45" s="203">
        <f t="shared" si="10"/>
        <v>0</v>
      </c>
      <c r="S45" s="204">
        <f t="shared" si="10"/>
        <v>0</v>
      </c>
      <c r="T45" s="390">
        <f t="shared" si="10"/>
        <v>0</v>
      </c>
      <c r="U45" s="404"/>
      <c r="V45" s="206">
        <f>IF(V23=0,,V38*1000/V23)</f>
        <v>0</v>
      </c>
    </row>
    <row r="46" spans="1:22" s="42" customFormat="1" ht="55.5">
      <c r="A46" s="128" t="s">
        <v>35</v>
      </c>
      <c r="B46" s="553" t="s">
        <v>115</v>
      </c>
      <c r="C46" s="553"/>
      <c r="D46" s="553"/>
      <c r="E46" s="553"/>
      <c r="F46" s="106" t="s">
        <v>278</v>
      </c>
      <c r="G46" s="110" t="s">
        <v>200</v>
      </c>
      <c r="H46" s="207">
        <f>IF(H31=0,,H38*1000/H31)</f>
        <v>0</v>
      </c>
      <c r="I46" s="208">
        <f>IF(I31=0,,I38*1000/I31)</f>
        <v>0</v>
      </c>
      <c r="J46" s="208">
        <f>IF(J31=0,,J38*1000/J31)</f>
        <v>0</v>
      </c>
      <c r="K46" s="209">
        <f>IF(K31=0,,K38*1000/K31)</f>
        <v>0</v>
      </c>
      <c r="L46" s="501" t="s">
        <v>19</v>
      </c>
      <c r="M46" s="502"/>
      <c r="N46" s="216">
        <f aca="true" t="shared" si="11" ref="N46:S50">IF(N31=0,,N38*1000/N31)</f>
        <v>0</v>
      </c>
      <c r="O46" s="208">
        <f t="shared" si="11"/>
        <v>0</v>
      </c>
      <c r="P46" s="208">
        <f t="shared" si="11"/>
        <v>0</v>
      </c>
      <c r="Q46" s="208">
        <f t="shared" si="11"/>
        <v>0</v>
      </c>
      <c r="R46" s="208">
        <f t="shared" si="11"/>
        <v>0</v>
      </c>
      <c r="S46" s="209">
        <f t="shared" si="11"/>
        <v>0</v>
      </c>
      <c r="T46" s="501" t="s">
        <v>19</v>
      </c>
      <c r="U46" s="502"/>
      <c r="V46" s="191" t="s">
        <v>19</v>
      </c>
    </row>
    <row r="47" spans="1:22" ht="55.5">
      <c r="A47" s="129" t="s">
        <v>36</v>
      </c>
      <c r="B47" s="398" t="s">
        <v>109</v>
      </c>
      <c r="C47" s="398"/>
      <c r="D47" s="398"/>
      <c r="E47" s="398"/>
      <c r="F47" s="1" t="s">
        <v>278</v>
      </c>
      <c r="G47" s="67" t="s">
        <v>201</v>
      </c>
      <c r="H47" s="210">
        <f aca="true" t="shared" si="12" ref="H47:K50">IF(H32=0,,H39*1000/H32)</f>
        <v>0</v>
      </c>
      <c r="I47" s="211">
        <f t="shared" si="12"/>
        <v>0</v>
      </c>
      <c r="J47" s="211">
        <f t="shared" si="12"/>
        <v>0</v>
      </c>
      <c r="K47" s="212">
        <f t="shared" si="12"/>
        <v>0</v>
      </c>
      <c r="L47" s="399" t="s">
        <v>19</v>
      </c>
      <c r="M47" s="400"/>
      <c r="N47" s="217">
        <f t="shared" si="11"/>
        <v>0</v>
      </c>
      <c r="O47" s="211">
        <f t="shared" si="11"/>
        <v>0</v>
      </c>
      <c r="P47" s="211">
        <f t="shared" si="11"/>
        <v>0</v>
      </c>
      <c r="Q47" s="211">
        <f t="shared" si="11"/>
        <v>0</v>
      </c>
      <c r="R47" s="211">
        <f t="shared" si="11"/>
        <v>0</v>
      </c>
      <c r="S47" s="212">
        <f t="shared" si="11"/>
        <v>0</v>
      </c>
      <c r="T47" s="399" t="s">
        <v>19</v>
      </c>
      <c r="U47" s="400"/>
      <c r="V47" s="185" t="s">
        <v>19</v>
      </c>
    </row>
    <row r="48" spans="1:22" ht="55.5">
      <c r="A48" s="130" t="s">
        <v>37</v>
      </c>
      <c r="B48" s="398" t="s">
        <v>110</v>
      </c>
      <c r="C48" s="398"/>
      <c r="D48" s="398"/>
      <c r="E48" s="398"/>
      <c r="F48" s="1" t="s">
        <v>278</v>
      </c>
      <c r="G48" s="67" t="s">
        <v>202</v>
      </c>
      <c r="H48" s="210">
        <f t="shared" si="12"/>
        <v>0</v>
      </c>
      <c r="I48" s="211">
        <f t="shared" si="12"/>
        <v>0</v>
      </c>
      <c r="J48" s="211">
        <f t="shared" si="12"/>
        <v>0</v>
      </c>
      <c r="K48" s="212">
        <f t="shared" si="12"/>
        <v>0</v>
      </c>
      <c r="L48" s="399" t="s">
        <v>19</v>
      </c>
      <c r="M48" s="400"/>
      <c r="N48" s="217">
        <f t="shared" si="11"/>
        <v>0</v>
      </c>
      <c r="O48" s="211">
        <f t="shared" si="11"/>
        <v>0</v>
      </c>
      <c r="P48" s="211">
        <f t="shared" si="11"/>
        <v>0</v>
      </c>
      <c r="Q48" s="211">
        <f t="shared" si="11"/>
        <v>0</v>
      </c>
      <c r="R48" s="211">
        <f t="shared" si="11"/>
        <v>0</v>
      </c>
      <c r="S48" s="212">
        <f t="shared" si="11"/>
        <v>0</v>
      </c>
      <c r="T48" s="399" t="s">
        <v>19</v>
      </c>
      <c r="U48" s="400"/>
      <c r="V48" s="185" t="s">
        <v>19</v>
      </c>
    </row>
    <row r="49" spans="1:22" ht="55.5">
      <c r="A49" s="130" t="s">
        <v>38</v>
      </c>
      <c r="B49" s="398" t="s">
        <v>175</v>
      </c>
      <c r="C49" s="398"/>
      <c r="D49" s="398"/>
      <c r="E49" s="398"/>
      <c r="F49" s="1" t="s">
        <v>278</v>
      </c>
      <c r="G49" s="67" t="s">
        <v>203</v>
      </c>
      <c r="H49" s="210">
        <f t="shared" si="12"/>
        <v>0</v>
      </c>
      <c r="I49" s="211">
        <f t="shared" si="12"/>
        <v>0</v>
      </c>
      <c r="J49" s="211">
        <f t="shared" si="12"/>
        <v>0</v>
      </c>
      <c r="K49" s="212">
        <f t="shared" si="12"/>
        <v>0</v>
      </c>
      <c r="L49" s="399" t="s">
        <v>19</v>
      </c>
      <c r="M49" s="400"/>
      <c r="N49" s="217">
        <f t="shared" si="11"/>
        <v>0</v>
      </c>
      <c r="O49" s="211">
        <f t="shared" si="11"/>
        <v>0</v>
      </c>
      <c r="P49" s="211">
        <f t="shared" si="11"/>
        <v>0</v>
      </c>
      <c r="Q49" s="211">
        <f t="shared" si="11"/>
        <v>0</v>
      </c>
      <c r="R49" s="211">
        <f t="shared" si="11"/>
        <v>0</v>
      </c>
      <c r="S49" s="212">
        <f t="shared" si="11"/>
        <v>0</v>
      </c>
      <c r="T49" s="399" t="s">
        <v>19</v>
      </c>
      <c r="U49" s="400"/>
      <c r="V49" s="185" t="s">
        <v>19</v>
      </c>
    </row>
    <row r="50" spans="1:22" ht="55.5">
      <c r="A50" s="130" t="s">
        <v>96</v>
      </c>
      <c r="B50" s="398" t="s">
        <v>111</v>
      </c>
      <c r="C50" s="398"/>
      <c r="D50" s="398"/>
      <c r="E50" s="398"/>
      <c r="F50" s="1" t="s">
        <v>278</v>
      </c>
      <c r="G50" s="67" t="s">
        <v>204</v>
      </c>
      <c r="H50" s="210">
        <f t="shared" si="12"/>
        <v>0</v>
      </c>
      <c r="I50" s="211">
        <f t="shared" si="12"/>
        <v>0</v>
      </c>
      <c r="J50" s="211">
        <f t="shared" si="12"/>
        <v>0</v>
      </c>
      <c r="K50" s="212">
        <f t="shared" si="12"/>
        <v>0</v>
      </c>
      <c r="L50" s="399" t="s">
        <v>19</v>
      </c>
      <c r="M50" s="400"/>
      <c r="N50" s="217">
        <f t="shared" si="11"/>
        <v>0</v>
      </c>
      <c r="O50" s="211">
        <f t="shared" si="11"/>
        <v>0</v>
      </c>
      <c r="P50" s="211">
        <f t="shared" si="11"/>
        <v>0</v>
      </c>
      <c r="Q50" s="211">
        <f t="shared" si="11"/>
        <v>0</v>
      </c>
      <c r="R50" s="211">
        <f t="shared" si="11"/>
        <v>0</v>
      </c>
      <c r="S50" s="212">
        <f t="shared" si="11"/>
        <v>0</v>
      </c>
      <c r="T50" s="399" t="s">
        <v>19</v>
      </c>
      <c r="U50" s="400"/>
      <c r="V50" s="185" t="s">
        <v>19</v>
      </c>
    </row>
    <row r="51" spans="1:22" ht="56.25" thickBot="1">
      <c r="A51" s="131" t="s">
        <v>102</v>
      </c>
      <c r="B51" s="405" t="s">
        <v>184</v>
      </c>
      <c r="C51" s="405"/>
      <c r="D51" s="405"/>
      <c r="E51" s="405"/>
      <c r="F51" s="3" t="s">
        <v>278</v>
      </c>
      <c r="G51" s="67" t="s">
        <v>205</v>
      </c>
      <c r="H51" s="213">
        <f>IF(H37=0,,H44*1000/H37)</f>
        <v>0</v>
      </c>
      <c r="I51" s="214">
        <f>IF(I37=0,,I44*1000/I37)</f>
        <v>0</v>
      </c>
      <c r="J51" s="214">
        <f>IF(J37=0,,J44*1000/J37)</f>
        <v>0</v>
      </c>
      <c r="K51" s="215">
        <f>IF(K37=0,,K44*1000/K37)</f>
        <v>0</v>
      </c>
      <c r="L51" s="506" t="s">
        <v>19</v>
      </c>
      <c r="M51" s="507"/>
      <c r="N51" s="218">
        <f aca="true" t="shared" si="13" ref="N51:S51">IF(N37=0,,N44*1000/N37)</f>
        <v>0</v>
      </c>
      <c r="O51" s="214">
        <f t="shared" si="13"/>
        <v>0</v>
      </c>
      <c r="P51" s="214">
        <f t="shared" si="13"/>
        <v>0</v>
      </c>
      <c r="Q51" s="214">
        <f t="shared" si="13"/>
        <v>0</v>
      </c>
      <c r="R51" s="214">
        <f t="shared" si="13"/>
        <v>0</v>
      </c>
      <c r="S51" s="215">
        <f t="shared" si="13"/>
        <v>0</v>
      </c>
      <c r="T51" s="506" t="s">
        <v>19</v>
      </c>
      <c r="U51" s="507"/>
      <c r="V51" s="186" t="s">
        <v>19</v>
      </c>
    </row>
    <row r="52" spans="1:22" ht="64.5" customHeight="1" thickBot="1">
      <c r="A52" s="132" t="s">
        <v>176</v>
      </c>
      <c r="B52" s="498" t="s">
        <v>292</v>
      </c>
      <c r="C52" s="499"/>
      <c r="D52" s="499"/>
      <c r="E52" s="500"/>
      <c r="F52" s="65" t="s">
        <v>279</v>
      </c>
      <c r="G52" s="69" t="s">
        <v>206</v>
      </c>
      <c r="H52" s="187" t="s">
        <v>19</v>
      </c>
      <c r="I52" s="64"/>
      <c r="J52" s="188" t="s">
        <v>19</v>
      </c>
      <c r="K52" s="189" t="s">
        <v>19</v>
      </c>
      <c r="L52" s="392">
        <f>I52</f>
        <v>0</v>
      </c>
      <c r="M52" s="393"/>
      <c r="N52" s="190" t="s">
        <v>19</v>
      </c>
      <c r="O52" s="64"/>
      <c r="P52" s="188" t="s">
        <v>19</v>
      </c>
      <c r="Q52" s="188" t="s">
        <v>19</v>
      </c>
      <c r="R52" s="188" t="s">
        <v>19</v>
      </c>
      <c r="S52" s="189" t="s">
        <v>19</v>
      </c>
      <c r="T52" s="392">
        <f>O52</f>
        <v>0</v>
      </c>
      <c r="U52" s="393"/>
      <c r="V52" s="206">
        <f>I52+O52</f>
        <v>0</v>
      </c>
    </row>
    <row r="53" spans="1:22" s="170" customFormat="1" ht="12" customHeight="1">
      <c r="A53" s="164"/>
      <c r="B53" s="165"/>
      <c r="C53" s="165"/>
      <c r="D53" s="165"/>
      <c r="E53" s="165"/>
      <c r="F53" s="165"/>
      <c r="G53" s="166"/>
      <c r="H53" s="167"/>
      <c r="I53" s="168"/>
      <c r="J53" s="167"/>
      <c r="K53" s="167"/>
      <c r="L53" s="167"/>
      <c r="M53" s="167"/>
      <c r="N53" s="167"/>
      <c r="O53" s="168"/>
      <c r="P53" s="167"/>
      <c r="Q53" s="167"/>
      <c r="R53" s="167"/>
      <c r="S53" s="169"/>
      <c r="T53" s="169"/>
      <c r="V53" s="169"/>
    </row>
    <row r="54" spans="1:22" s="170" customFormat="1" ht="29.25" customHeight="1">
      <c r="A54" s="164"/>
      <c r="B54" s="165"/>
      <c r="C54" s="165"/>
      <c r="D54" s="165"/>
      <c r="E54" s="165"/>
      <c r="F54" s="165"/>
      <c r="G54" s="166"/>
      <c r="H54" s="167"/>
      <c r="I54" s="168"/>
      <c r="J54" s="167">
        <v>2</v>
      </c>
      <c r="L54" s="167"/>
      <c r="M54" s="167"/>
      <c r="N54" s="167"/>
      <c r="O54" s="168"/>
      <c r="P54" s="167"/>
      <c r="Q54" s="167"/>
      <c r="R54" s="167"/>
      <c r="S54" s="169"/>
      <c r="T54" s="169"/>
      <c r="U54" s="271" t="s">
        <v>280</v>
      </c>
      <c r="V54" s="272"/>
    </row>
    <row r="55" spans="1:22" s="170" customFormat="1" ht="29.25" customHeight="1" thickBot="1">
      <c r="A55" s="164"/>
      <c r="B55" s="165"/>
      <c r="C55" s="165"/>
      <c r="D55" s="165"/>
      <c r="E55" s="165"/>
      <c r="F55" s="165"/>
      <c r="G55" s="166"/>
      <c r="H55" s="167"/>
      <c r="I55" s="168"/>
      <c r="J55" s="167"/>
      <c r="K55" s="167"/>
      <c r="L55" s="167"/>
      <c r="M55" s="167"/>
      <c r="N55" s="167"/>
      <c r="O55" s="168"/>
      <c r="P55" s="167"/>
      <c r="Q55" s="167"/>
      <c r="R55" s="167"/>
      <c r="S55" s="169"/>
      <c r="T55" s="169"/>
      <c r="U55" s="268"/>
      <c r="V55" s="268"/>
    </row>
    <row r="56" spans="1:22" ht="66.75" customHeight="1" thickBot="1">
      <c r="A56" s="292" t="s">
        <v>81</v>
      </c>
      <c r="B56" s="524" t="s">
        <v>69</v>
      </c>
      <c r="C56" s="525"/>
      <c r="D56" s="525"/>
      <c r="E56" s="526"/>
      <c r="F56" s="521" t="s">
        <v>106</v>
      </c>
      <c r="G56" s="571" t="s">
        <v>2</v>
      </c>
      <c r="H56" s="556" t="s">
        <v>132</v>
      </c>
      <c r="I56" s="557"/>
      <c r="J56" s="557"/>
      <c r="K56" s="557"/>
      <c r="L56" s="557"/>
      <c r="M56" s="558"/>
      <c r="N56" s="556" t="s">
        <v>287</v>
      </c>
      <c r="O56" s="557"/>
      <c r="P56" s="557"/>
      <c r="Q56" s="557"/>
      <c r="R56" s="557"/>
      <c r="S56" s="557"/>
      <c r="T56" s="557"/>
      <c r="U56" s="558"/>
      <c r="V56" s="566" t="s">
        <v>104</v>
      </c>
    </row>
    <row r="57" spans="1:22" ht="30" customHeight="1">
      <c r="A57" s="569"/>
      <c r="B57" s="527"/>
      <c r="C57" s="528"/>
      <c r="D57" s="528"/>
      <c r="E57" s="529"/>
      <c r="F57" s="522"/>
      <c r="G57" s="572"/>
      <c r="H57" s="559" t="s">
        <v>3</v>
      </c>
      <c r="I57" s="560"/>
      <c r="J57" s="560"/>
      <c r="K57" s="561"/>
      <c r="L57" s="562" t="s">
        <v>4</v>
      </c>
      <c r="M57" s="563"/>
      <c r="N57" s="559" t="s">
        <v>3</v>
      </c>
      <c r="O57" s="560"/>
      <c r="P57" s="560"/>
      <c r="Q57" s="560"/>
      <c r="R57" s="560"/>
      <c r="S57" s="561"/>
      <c r="T57" s="562" t="s">
        <v>4</v>
      </c>
      <c r="U57" s="563"/>
      <c r="V57" s="567"/>
    </row>
    <row r="58" spans="1:22" ht="138" customHeight="1" thickBot="1">
      <c r="A58" s="570"/>
      <c r="B58" s="530"/>
      <c r="C58" s="531"/>
      <c r="D58" s="531"/>
      <c r="E58" s="532"/>
      <c r="F58" s="523"/>
      <c r="G58" s="573"/>
      <c r="H58" s="154" t="s">
        <v>5</v>
      </c>
      <c r="I58" s="115" t="s">
        <v>190</v>
      </c>
      <c r="J58" s="163" t="s">
        <v>6</v>
      </c>
      <c r="K58" s="177" t="s">
        <v>7</v>
      </c>
      <c r="L58" s="564"/>
      <c r="M58" s="565"/>
      <c r="N58" s="154" t="s">
        <v>5</v>
      </c>
      <c r="O58" s="115" t="s">
        <v>190</v>
      </c>
      <c r="P58" s="163" t="s">
        <v>6</v>
      </c>
      <c r="Q58" s="116" t="s">
        <v>174</v>
      </c>
      <c r="R58" s="116" t="s">
        <v>189</v>
      </c>
      <c r="S58" s="177" t="s">
        <v>7</v>
      </c>
      <c r="T58" s="564"/>
      <c r="U58" s="565"/>
      <c r="V58" s="568"/>
    </row>
    <row r="59" spans="1:22" ht="30" thickBot="1">
      <c r="A59" s="162" t="s">
        <v>0</v>
      </c>
      <c r="B59" s="503" t="s">
        <v>68</v>
      </c>
      <c r="C59" s="504"/>
      <c r="D59" s="504"/>
      <c r="E59" s="505"/>
      <c r="F59" s="156" t="s">
        <v>1</v>
      </c>
      <c r="G59" s="176" t="s">
        <v>105</v>
      </c>
      <c r="H59" s="24">
        <v>1</v>
      </c>
      <c r="I59" s="25">
        <v>2</v>
      </c>
      <c r="J59" s="25">
        <v>3</v>
      </c>
      <c r="K59" s="26">
        <v>4</v>
      </c>
      <c r="L59" s="554">
        <v>5</v>
      </c>
      <c r="M59" s="555"/>
      <c r="N59" s="24">
        <v>6</v>
      </c>
      <c r="O59" s="25">
        <v>7</v>
      </c>
      <c r="P59" s="25">
        <v>8</v>
      </c>
      <c r="Q59" s="25">
        <v>9</v>
      </c>
      <c r="R59" s="25">
        <v>10</v>
      </c>
      <c r="S59" s="26">
        <v>11</v>
      </c>
      <c r="T59" s="554">
        <v>12</v>
      </c>
      <c r="U59" s="555"/>
      <c r="V59" s="43">
        <v>13</v>
      </c>
    </row>
    <row r="60" spans="1:22" ht="27" thickBot="1">
      <c r="A60" s="541" t="s">
        <v>22</v>
      </c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3"/>
    </row>
    <row r="61" spans="1:22" ht="42" customHeight="1">
      <c r="A61" s="133" t="s">
        <v>56</v>
      </c>
      <c r="B61" s="486" t="s">
        <v>107</v>
      </c>
      <c r="C61" s="486"/>
      <c r="D61" s="486"/>
      <c r="E61" s="486"/>
      <c r="F61" s="107" t="s">
        <v>108</v>
      </c>
      <c r="G61" s="70" t="s">
        <v>207</v>
      </c>
      <c r="H61" s="194">
        <f>H62+H63+H64+H65+H67</f>
        <v>0</v>
      </c>
      <c r="I61" s="195">
        <f>I62+I63+I64+I65+I67</f>
        <v>0</v>
      </c>
      <c r="J61" s="195">
        <f>J62+J63+J64+J65+J67</f>
        <v>0</v>
      </c>
      <c r="K61" s="196">
        <f>K62+K63+K64+K65+K67</f>
        <v>0</v>
      </c>
      <c r="L61" s="278">
        <f aca="true" t="shared" si="14" ref="L61:L67">H61+I61+J61+K61</f>
        <v>0</v>
      </c>
      <c r="M61" s="279"/>
      <c r="N61" s="197">
        <f aca="true" t="shared" si="15" ref="N61:S61">N62+N63+N64+N65+N67</f>
        <v>0</v>
      </c>
      <c r="O61" s="195">
        <f t="shared" si="15"/>
        <v>0</v>
      </c>
      <c r="P61" s="195">
        <f t="shared" si="15"/>
        <v>0</v>
      </c>
      <c r="Q61" s="195">
        <f t="shared" si="15"/>
        <v>0</v>
      </c>
      <c r="R61" s="195">
        <f t="shared" si="15"/>
        <v>0</v>
      </c>
      <c r="S61" s="196">
        <f t="shared" si="15"/>
        <v>0</v>
      </c>
      <c r="T61" s="278">
        <f>N61+O61+P61+Q61+R61+S61</f>
        <v>0</v>
      </c>
      <c r="U61" s="279"/>
      <c r="V61" s="198">
        <f aca="true" t="shared" si="16" ref="V61:V67">L61+T61</f>
        <v>0</v>
      </c>
    </row>
    <row r="62" spans="1:22" ht="42" customHeight="1">
      <c r="A62" s="134" t="s">
        <v>134</v>
      </c>
      <c r="B62" s="468" t="s">
        <v>109</v>
      </c>
      <c r="C62" s="468"/>
      <c r="D62" s="468"/>
      <c r="E62" s="468"/>
      <c r="F62" s="12" t="s">
        <v>108</v>
      </c>
      <c r="G62" s="71" t="s">
        <v>208</v>
      </c>
      <c r="H62" s="27"/>
      <c r="I62" s="28"/>
      <c r="J62" s="28"/>
      <c r="K62" s="21"/>
      <c r="L62" s="280">
        <f t="shared" si="14"/>
        <v>0</v>
      </c>
      <c r="M62" s="281"/>
      <c r="N62" s="29"/>
      <c r="O62" s="28"/>
      <c r="P62" s="28"/>
      <c r="Q62" s="28"/>
      <c r="R62" s="28"/>
      <c r="S62" s="21"/>
      <c r="T62" s="280">
        <f aca="true" t="shared" si="17" ref="T62:T67">N62+O62+P62+Q62+R62+S62</f>
        <v>0</v>
      </c>
      <c r="U62" s="281"/>
      <c r="V62" s="199">
        <f t="shared" si="16"/>
        <v>0</v>
      </c>
    </row>
    <row r="63" spans="1:22" ht="42" customHeight="1">
      <c r="A63" s="135" t="s">
        <v>135</v>
      </c>
      <c r="B63" s="398" t="s">
        <v>110</v>
      </c>
      <c r="C63" s="398"/>
      <c r="D63" s="398"/>
      <c r="E63" s="398"/>
      <c r="F63" s="2" t="s">
        <v>108</v>
      </c>
      <c r="G63" s="72" t="s">
        <v>209</v>
      </c>
      <c r="H63" s="30"/>
      <c r="I63" s="31"/>
      <c r="J63" s="31"/>
      <c r="K63" s="22"/>
      <c r="L63" s="301">
        <f t="shared" si="14"/>
        <v>0</v>
      </c>
      <c r="M63" s="302"/>
      <c r="N63" s="32"/>
      <c r="O63" s="31"/>
      <c r="P63" s="31"/>
      <c r="Q63" s="31"/>
      <c r="R63" s="31"/>
      <c r="S63" s="22"/>
      <c r="T63" s="301">
        <f t="shared" si="17"/>
        <v>0</v>
      </c>
      <c r="U63" s="302"/>
      <c r="V63" s="200">
        <f t="shared" si="16"/>
        <v>0</v>
      </c>
    </row>
    <row r="64" spans="1:22" ht="42" customHeight="1">
      <c r="A64" s="135" t="s">
        <v>136</v>
      </c>
      <c r="B64" s="398" t="s">
        <v>175</v>
      </c>
      <c r="C64" s="398"/>
      <c r="D64" s="398"/>
      <c r="E64" s="398"/>
      <c r="F64" s="2" t="s">
        <v>108</v>
      </c>
      <c r="G64" s="72" t="s">
        <v>210</v>
      </c>
      <c r="H64" s="30"/>
      <c r="I64" s="31"/>
      <c r="J64" s="31"/>
      <c r="K64" s="22"/>
      <c r="L64" s="301">
        <f t="shared" si="14"/>
        <v>0</v>
      </c>
      <c r="M64" s="302"/>
      <c r="N64" s="32"/>
      <c r="O64" s="31"/>
      <c r="P64" s="31"/>
      <c r="Q64" s="31"/>
      <c r="R64" s="31"/>
      <c r="S64" s="22"/>
      <c r="T64" s="301">
        <f t="shared" si="17"/>
        <v>0</v>
      </c>
      <c r="U64" s="302"/>
      <c r="V64" s="200">
        <f t="shared" si="16"/>
        <v>0</v>
      </c>
    </row>
    <row r="65" spans="1:22" ht="42" customHeight="1">
      <c r="A65" s="135" t="s">
        <v>137</v>
      </c>
      <c r="B65" s="398" t="s">
        <v>111</v>
      </c>
      <c r="C65" s="398"/>
      <c r="D65" s="398"/>
      <c r="E65" s="398"/>
      <c r="F65" s="2" t="s">
        <v>108</v>
      </c>
      <c r="G65" s="72" t="s">
        <v>211</v>
      </c>
      <c r="H65" s="30"/>
      <c r="I65" s="31"/>
      <c r="J65" s="31"/>
      <c r="K65" s="22"/>
      <c r="L65" s="301">
        <f t="shared" si="14"/>
        <v>0</v>
      </c>
      <c r="M65" s="302"/>
      <c r="N65" s="32"/>
      <c r="O65" s="31"/>
      <c r="P65" s="31"/>
      <c r="Q65" s="31"/>
      <c r="R65" s="31"/>
      <c r="S65" s="22"/>
      <c r="T65" s="301">
        <f t="shared" si="17"/>
        <v>0</v>
      </c>
      <c r="U65" s="302"/>
      <c r="V65" s="200">
        <f t="shared" si="16"/>
        <v>0</v>
      </c>
    </row>
    <row r="66" spans="1:22" ht="42" customHeight="1">
      <c r="A66" s="135" t="s">
        <v>138</v>
      </c>
      <c r="B66" s="398" t="s">
        <v>172</v>
      </c>
      <c r="C66" s="398"/>
      <c r="D66" s="398"/>
      <c r="E66" s="398"/>
      <c r="F66" s="2" t="s">
        <v>108</v>
      </c>
      <c r="G66" s="72" t="s">
        <v>212</v>
      </c>
      <c r="H66" s="30"/>
      <c r="I66" s="31"/>
      <c r="J66" s="31"/>
      <c r="K66" s="22"/>
      <c r="L66" s="301">
        <f t="shared" si="14"/>
        <v>0</v>
      </c>
      <c r="M66" s="302"/>
      <c r="N66" s="32"/>
      <c r="O66" s="31"/>
      <c r="P66" s="31"/>
      <c r="Q66" s="31"/>
      <c r="R66" s="31"/>
      <c r="S66" s="22"/>
      <c r="T66" s="301">
        <f t="shared" si="17"/>
        <v>0</v>
      </c>
      <c r="U66" s="302"/>
      <c r="V66" s="200">
        <f t="shared" si="16"/>
        <v>0</v>
      </c>
    </row>
    <row r="67" spans="1:22" ht="42" customHeight="1" thickBot="1">
      <c r="A67" s="136" t="s">
        <v>139</v>
      </c>
      <c r="B67" s="405" t="s">
        <v>184</v>
      </c>
      <c r="C67" s="405"/>
      <c r="D67" s="405"/>
      <c r="E67" s="405"/>
      <c r="F67" s="4" t="s">
        <v>108</v>
      </c>
      <c r="G67" s="73" t="s">
        <v>213</v>
      </c>
      <c r="H67" s="33"/>
      <c r="I67" s="34"/>
      <c r="J67" s="34"/>
      <c r="K67" s="23"/>
      <c r="L67" s="406">
        <f t="shared" si="14"/>
        <v>0</v>
      </c>
      <c r="M67" s="407"/>
      <c r="N67" s="35"/>
      <c r="O67" s="34"/>
      <c r="P67" s="34"/>
      <c r="Q67" s="34"/>
      <c r="R67" s="34"/>
      <c r="S67" s="23"/>
      <c r="T67" s="406">
        <f t="shared" si="17"/>
        <v>0</v>
      </c>
      <c r="U67" s="407"/>
      <c r="V67" s="201">
        <f t="shared" si="16"/>
        <v>0</v>
      </c>
    </row>
    <row r="68" spans="1:22" ht="42" customHeight="1" thickBot="1">
      <c r="A68" s="137" t="s">
        <v>57</v>
      </c>
      <c r="B68" s="483" t="s">
        <v>26</v>
      </c>
      <c r="C68" s="483"/>
      <c r="D68" s="483"/>
      <c r="E68" s="483"/>
      <c r="F68" s="44"/>
      <c r="G68" s="68" t="s">
        <v>214</v>
      </c>
      <c r="H68" s="202">
        <f>IF(H69=0,,H61/H69)</f>
        <v>0</v>
      </c>
      <c r="I68" s="203">
        <f>IF(I69=0,,I61/I69)</f>
        <v>0</v>
      </c>
      <c r="J68" s="203">
        <f>IF(J69=0,,J61/J69)</f>
        <v>0</v>
      </c>
      <c r="K68" s="204">
        <f>IF(K69=0,,K61/K69)</f>
        <v>0</v>
      </c>
      <c r="L68" s="411" t="s">
        <v>19</v>
      </c>
      <c r="M68" s="412"/>
      <c r="N68" s="205">
        <f aca="true" t="shared" si="18" ref="N68:S68">IF(N69=0,,N61/N69)</f>
        <v>0</v>
      </c>
      <c r="O68" s="203">
        <f t="shared" si="18"/>
        <v>0</v>
      </c>
      <c r="P68" s="203">
        <f t="shared" si="18"/>
        <v>0</v>
      </c>
      <c r="Q68" s="203">
        <f t="shared" si="18"/>
        <v>0</v>
      </c>
      <c r="R68" s="203">
        <f t="shared" si="18"/>
        <v>0</v>
      </c>
      <c r="S68" s="204">
        <f t="shared" si="18"/>
        <v>0</v>
      </c>
      <c r="T68" s="411" t="s">
        <v>19</v>
      </c>
      <c r="U68" s="412"/>
      <c r="V68" s="182" t="s">
        <v>19</v>
      </c>
    </row>
    <row r="69" spans="1:22" ht="42" customHeight="1">
      <c r="A69" s="133" t="s">
        <v>8</v>
      </c>
      <c r="B69" s="486" t="s">
        <v>112</v>
      </c>
      <c r="C69" s="486"/>
      <c r="D69" s="486"/>
      <c r="E69" s="486"/>
      <c r="F69" s="102" t="s">
        <v>277</v>
      </c>
      <c r="G69" s="70" t="s">
        <v>215</v>
      </c>
      <c r="H69" s="194">
        <f>H70+H71+H72+H73+H75</f>
        <v>0</v>
      </c>
      <c r="I69" s="195">
        <f>I70+I71+I72+I73+I75</f>
        <v>0</v>
      </c>
      <c r="J69" s="195">
        <f>J70+J71+J72+J73+J75</f>
        <v>0</v>
      </c>
      <c r="K69" s="196">
        <f>K70+K71+K72+K73+K75</f>
        <v>0</v>
      </c>
      <c r="L69" s="360" t="s">
        <v>19</v>
      </c>
      <c r="M69" s="361"/>
      <c r="N69" s="197">
        <f aca="true" t="shared" si="19" ref="N69:S69">N70+N71+N72+N73+N75</f>
        <v>0</v>
      </c>
      <c r="O69" s="195">
        <f t="shared" si="19"/>
        <v>0</v>
      </c>
      <c r="P69" s="195">
        <f t="shared" si="19"/>
        <v>0</v>
      </c>
      <c r="Q69" s="195">
        <f t="shared" si="19"/>
        <v>0</v>
      </c>
      <c r="R69" s="195">
        <f t="shared" si="19"/>
        <v>0</v>
      </c>
      <c r="S69" s="196">
        <f t="shared" si="19"/>
        <v>0</v>
      </c>
      <c r="T69" s="360" t="s">
        <v>19</v>
      </c>
      <c r="U69" s="361"/>
      <c r="V69" s="183" t="s">
        <v>19</v>
      </c>
    </row>
    <row r="70" spans="1:22" ht="42" customHeight="1">
      <c r="A70" s="134" t="s">
        <v>58</v>
      </c>
      <c r="B70" s="468" t="s">
        <v>109</v>
      </c>
      <c r="C70" s="468"/>
      <c r="D70" s="468"/>
      <c r="E70" s="468"/>
      <c r="F70" s="103" t="s">
        <v>277</v>
      </c>
      <c r="G70" s="71" t="s">
        <v>216</v>
      </c>
      <c r="H70" s="27"/>
      <c r="I70" s="28"/>
      <c r="J70" s="28"/>
      <c r="K70" s="21"/>
      <c r="L70" s="415" t="s">
        <v>19</v>
      </c>
      <c r="M70" s="416"/>
      <c r="N70" s="29"/>
      <c r="O70" s="28"/>
      <c r="P70" s="28"/>
      <c r="Q70" s="28"/>
      <c r="R70" s="28"/>
      <c r="S70" s="21"/>
      <c r="T70" s="415" t="s">
        <v>19</v>
      </c>
      <c r="U70" s="416"/>
      <c r="V70" s="184" t="s">
        <v>19</v>
      </c>
    </row>
    <row r="71" spans="1:22" ht="42" customHeight="1">
      <c r="A71" s="135" t="s">
        <v>59</v>
      </c>
      <c r="B71" s="398" t="s">
        <v>110</v>
      </c>
      <c r="C71" s="398"/>
      <c r="D71" s="398"/>
      <c r="E71" s="398"/>
      <c r="F71" s="103" t="s">
        <v>277</v>
      </c>
      <c r="G71" s="72" t="s">
        <v>217</v>
      </c>
      <c r="H71" s="30"/>
      <c r="I71" s="31"/>
      <c r="J71" s="31"/>
      <c r="K71" s="22"/>
      <c r="L71" s="283" t="s">
        <v>19</v>
      </c>
      <c r="M71" s="284"/>
      <c r="N71" s="32"/>
      <c r="O71" s="31"/>
      <c r="P71" s="31"/>
      <c r="Q71" s="31"/>
      <c r="R71" s="31"/>
      <c r="S71" s="22"/>
      <c r="T71" s="283" t="s">
        <v>19</v>
      </c>
      <c r="U71" s="284"/>
      <c r="V71" s="185" t="s">
        <v>19</v>
      </c>
    </row>
    <row r="72" spans="1:22" ht="42" customHeight="1">
      <c r="A72" s="135" t="s">
        <v>60</v>
      </c>
      <c r="B72" s="398" t="s">
        <v>175</v>
      </c>
      <c r="C72" s="398"/>
      <c r="D72" s="398"/>
      <c r="E72" s="398"/>
      <c r="F72" s="103" t="s">
        <v>277</v>
      </c>
      <c r="G72" s="72" t="s">
        <v>218</v>
      </c>
      <c r="H72" s="30"/>
      <c r="I72" s="31"/>
      <c r="J72" s="31"/>
      <c r="K72" s="22"/>
      <c r="L72" s="283" t="s">
        <v>19</v>
      </c>
      <c r="M72" s="284"/>
      <c r="N72" s="32"/>
      <c r="O72" s="31"/>
      <c r="P72" s="31"/>
      <c r="Q72" s="31"/>
      <c r="R72" s="31"/>
      <c r="S72" s="22"/>
      <c r="T72" s="283" t="s">
        <v>19</v>
      </c>
      <c r="U72" s="284"/>
      <c r="V72" s="185" t="s">
        <v>19</v>
      </c>
    </row>
    <row r="73" spans="1:22" ht="42" customHeight="1">
      <c r="A73" s="135" t="s">
        <v>97</v>
      </c>
      <c r="B73" s="398" t="s">
        <v>111</v>
      </c>
      <c r="C73" s="398"/>
      <c r="D73" s="398"/>
      <c r="E73" s="398"/>
      <c r="F73" s="103" t="s">
        <v>277</v>
      </c>
      <c r="G73" s="72" t="s">
        <v>219</v>
      </c>
      <c r="H73" s="30"/>
      <c r="I73" s="31"/>
      <c r="J73" s="31"/>
      <c r="K73" s="22"/>
      <c r="L73" s="283" t="s">
        <v>19</v>
      </c>
      <c r="M73" s="284"/>
      <c r="N73" s="32"/>
      <c r="O73" s="31"/>
      <c r="P73" s="31"/>
      <c r="Q73" s="31"/>
      <c r="R73" s="31"/>
      <c r="S73" s="22"/>
      <c r="T73" s="283" t="s">
        <v>19</v>
      </c>
      <c r="U73" s="284"/>
      <c r="V73" s="185" t="s">
        <v>19</v>
      </c>
    </row>
    <row r="74" spans="1:22" ht="42" customHeight="1">
      <c r="A74" s="135" t="s">
        <v>98</v>
      </c>
      <c r="B74" s="398" t="s">
        <v>172</v>
      </c>
      <c r="C74" s="398"/>
      <c r="D74" s="398"/>
      <c r="E74" s="398"/>
      <c r="F74" s="103" t="s">
        <v>277</v>
      </c>
      <c r="G74" s="72" t="s">
        <v>220</v>
      </c>
      <c r="H74" s="30"/>
      <c r="I74" s="31"/>
      <c r="J74" s="31"/>
      <c r="K74" s="22"/>
      <c r="L74" s="283" t="s">
        <v>19</v>
      </c>
      <c r="M74" s="284"/>
      <c r="N74" s="32"/>
      <c r="O74" s="31"/>
      <c r="P74" s="31"/>
      <c r="Q74" s="31"/>
      <c r="R74" s="31"/>
      <c r="S74" s="22"/>
      <c r="T74" s="283" t="s">
        <v>19</v>
      </c>
      <c r="U74" s="284"/>
      <c r="V74" s="185" t="s">
        <v>19</v>
      </c>
    </row>
    <row r="75" spans="1:22" ht="42" customHeight="1" thickBot="1">
      <c r="A75" s="136" t="s">
        <v>103</v>
      </c>
      <c r="B75" s="405" t="s">
        <v>185</v>
      </c>
      <c r="C75" s="405"/>
      <c r="D75" s="405"/>
      <c r="E75" s="405"/>
      <c r="F75" s="104" t="s">
        <v>277</v>
      </c>
      <c r="G75" s="73" t="s">
        <v>221</v>
      </c>
      <c r="H75" s="33"/>
      <c r="I75" s="34"/>
      <c r="J75" s="34"/>
      <c r="K75" s="23"/>
      <c r="L75" s="317" t="s">
        <v>19</v>
      </c>
      <c r="M75" s="318"/>
      <c r="N75" s="35"/>
      <c r="O75" s="34"/>
      <c r="P75" s="34"/>
      <c r="Q75" s="34"/>
      <c r="R75" s="34"/>
      <c r="S75" s="23"/>
      <c r="T75" s="317" t="s">
        <v>19</v>
      </c>
      <c r="U75" s="318"/>
      <c r="V75" s="186" t="s">
        <v>19</v>
      </c>
    </row>
    <row r="76" spans="1:22" ht="42" customHeight="1">
      <c r="A76" s="133" t="s">
        <v>9</v>
      </c>
      <c r="B76" s="486" t="s">
        <v>168</v>
      </c>
      <c r="C76" s="486"/>
      <c r="D76" s="486"/>
      <c r="E76" s="486"/>
      <c r="F76" s="108" t="s">
        <v>192</v>
      </c>
      <c r="G76" s="70" t="s">
        <v>222</v>
      </c>
      <c r="H76" s="194">
        <f>H77+H78+H79+H80+H82</f>
        <v>0</v>
      </c>
      <c r="I76" s="195">
        <f>I77+I78+I79+I80+I82</f>
        <v>0</v>
      </c>
      <c r="J76" s="195">
        <f>J77+J78+J79+J80+J82</f>
        <v>0</v>
      </c>
      <c r="K76" s="196">
        <f>K77+K78+K79+K80+K82</f>
        <v>0</v>
      </c>
      <c r="L76" s="278">
        <f>H76+I76+J76+K76</f>
        <v>0</v>
      </c>
      <c r="M76" s="279"/>
      <c r="N76" s="197">
        <f aca="true" t="shared" si="20" ref="N76:S76">N77+N78+N79+N80+N82</f>
        <v>0</v>
      </c>
      <c r="O76" s="195">
        <f t="shared" si="20"/>
        <v>0</v>
      </c>
      <c r="P76" s="195">
        <f t="shared" si="20"/>
        <v>0</v>
      </c>
      <c r="Q76" s="195">
        <f t="shared" si="20"/>
        <v>0</v>
      </c>
      <c r="R76" s="195">
        <f t="shared" si="20"/>
        <v>0</v>
      </c>
      <c r="S76" s="196">
        <f t="shared" si="20"/>
        <v>0</v>
      </c>
      <c r="T76" s="278">
        <f aca="true" t="shared" si="21" ref="T76:T82">N76+O76+P76+Q76+R76+S76</f>
        <v>0</v>
      </c>
      <c r="U76" s="279"/>
      <c r="V76" s="198">
        <f aca="true" t="shared" si="22" ref="V76:V81">L76+T76</f>
        <v>0</v>
      </c>
    </row>
    <row r="77" spans="1:22" ht="42" customHeight="1">
      <c r="A77" s="134" t="s">
        <v>140</v>
      </c>
      <c r="B77" s="468" t="s">
        <v>109</v>
      </c>
      <c r="C77" s="468"/>
      <c r="D77" s="468"/>
      <c r="E77" s="468"/>
      <c r="F77" s="11" t="s">
        <v>192</v>
      </c>
      <c r="G77" s="66" t="s">
        <v>223</v>
      </c>
      <c r="H77" s="27"/>
      <c r="I77" s="28"/>
      <c r="J77" s="28"/>
      <c r="K77" s="21"/>
      <c r="L77" s="280">
        <f aca="true" t="shared" si="23" ref="L77:L82">H77+I77+J77+K77</f>
        <v>0</v>
      </c>
      <c r="M77" s="281"/>
      <c r="N77" s="29"/>
      <c r="O77" s="28"/>
      <c r="P77" s="28"/>
      <c r="Q77" s="28"/>
      <c r="R77" s="28"/>
      <c r="S77" s="21"/>
      <c r="T77" s="280">
        <f t="shared" si="21"/>
        <v>0</v>
      </c>
      <c r="U77" s="281"/>
      <c r="V77" s="199">
        <f t="shared" si="22"/>
        <v>0</v>
      </c>
    </row>
    <row r="78" spans="1:22" ht="42" customHeight="1">
      <c r="A78" s="135" t="s">
        <v>141</v>
      </c>
      <c r="B78" s="398" t="s">
        <v>110</v>
      </c>
      <c r="C78" s="398"/>
      <c r="D78" s="398"/>
      <c r="E78" s="398"/>
      <c r="F78" s="7" t="s">
        <v>192</v>
      </c>
      <c r="G78" s="67" t="s">
        <v>224</v>
      </c>
      <c r="H78" s="30"/>
      <c r="I78" s="31"/>
      <c r="J78" s="31"/>
      <c r="K78" s="22"/>
      <c r="L78" s="301">
        <f t="shared" si="23"/>
        <v>0</v>
      </c>
      <c r="M78" s="302"/>
      <c r="N78" s="32"/>
      <c r="O78" s="31"/>
      <c r="P78" s="31"/>
      <c r="Q78" s="31"/>
      <c r="R78" s="31"/>
      <c r="S78" s="22"/>
      <c r="T78" s="301">
        <f t="shared" si="21"/>
        <v>0</v>
      </c>
      <c r="U78" s="302"/>
      <c r="V78" s="200">
        <f t="shared" si="22"/>
        <v>0</v>
      </c>
    </row>
    <row r="79" spans="1:22" ht="42" customHeight="1">
      <c r="A79" s="135" t="s">
        <v>142</v>
      </c>
      <c r="B79" s="398" t="s">
        <v>175</v>
      </c>
      <c r="C79" s="398"/>
      <c r="D79" s="398"/>
      <c r="E79" s="398"/>
      <c r="F79" s="7" t="s">
        <v>192</v>
      </c>
      <c r="G79" s="67" t="s">
        <v>225</v>
      </c>
      <c r="H79" s="30"/>
      <c r="I79" s="31"/>
      <c r="J79" s="31"/>
      <c r="K79" s="22"/>
      <c r="L79" s="301">
        <f t="shared" si="23"/>
        <v>0</v>
      </c>
      <c r="M79" s="302"/>
      <c r="N79" s="32"/>
      <c r="O79" s="31"/>
      <c r="P79" s="31"/>
      <c r="Q79" s="31"/>
      <c r="R79" s="31"/>
      <c r="S79" s="22"/>
      <c r="T79" s="301">
        <f t="shared" si="21"/>
        <v>0</v>
      </c>
      <c r="U79" s="302"/>
      <c r="V79" s="200">
        <f t="shared" si="22"/>
        <v>0</v>
      </c>
    </row>
    <row r="80" spans="1:22" ht="42" customHeight="1">
      <c r="A80" s="135" t="s">
        <v>143</v>
      </c>
      <c r="B80" s="398" t="s">
        <v>111</v>
      </c>
      <c r="C80" s="398"/>
      <c r="D80" s="398"/>
      <c r="E80" s="398"/>
      <c r="F80" s="7" t="s">
        <v>192</v>
      </c>
      <c r="G80" s="67" t="s">
        <v>226</v>
      </c>
      <c r="H80" s="30"/>
      <c r="I80" s="31"/>
      <c r="J80" s="31"/>
      <c r="K80" s="22"/>
      <c r="L80" s="301">
        <f t="shared" si="23"/>
        <v>0</v>
      </c>
      <c r="M80" s="302"/>
      <c r="N80" s="32"/>
      <c r="O80" s="31"/>
      <c r="P80" s="31"/>
      <c r="Q80" s="31"/>
      <c r="R80" s="31"/>
      <c r="S80" s="22"/>
      <c r="T80" s="301">
        <f t="shared" si="21"/>
        <v>0</v>
      </c>
      <c r="U80" s="302"/>
      <c r="V80" s="200">
        <f t="shared" si="22"/>
        <v>0</v>
      </c>
    </row>
    <row r="81" spans="1:22" ht="42" customHeight="1">
      <c r="A81" s="135" t="s">
        <v>145</v>
      </c>
      <c r="B81" s="398" t="s">
        <v>172</v>
      </c>
      <c r="C81" s="398"/>
      <c r="D81" s="398"/>
      <c r="E81" s="398"/>
      <c r="F81" s="7" t="s">
        <v>192</v>
      </c>
      <c r="G81" s="67" t="s">
        <v>227</v>
      </c>
      <c r="H81" s="30"/>
      <c r="I81" s="31"/>
      <c r="J81" s="31"/>
      <c r="K81" s="22"/>
      <c r="L81" s="301">
        <f t="shared" si="23"/>
        <v>0</v>
      </c>
      <c r="M81" s="302"/>
      <c r="N81" s="32"/>
      <c r="O81" s="31"/>
      <c r="P81" s="31"/>
      <c r="Q81" s="31"/>
      <c r="R81" s="31"/>
      <c r="S81" s="22"/>
      <c r="T81" s="301">
        <f t="shared" si="21"/>
        <v>0</v>
      </c>
      <c r="U81" s="302"/>
      <c r="V81" s="200">
        <f t="shared" si="22"/>
        <v>0</v>
      </c>
    </row>
    <row r="82" spans="1:22" ht="42" customHeight="1" thickBot="1">
      <c r="A82" s="136" t="s">
        <v>144</v>
      </c>
      <c r="B82" s="405" t="s">
        <v>184</v>
      </c>
      <c r="C82" s="405"/>
      <c r="D82" s="405"/>
      <c r="E82" s="405"/>
      <c r="F82" s="8" t="s">
        <v>192</v>
      </c>
      <c r="G82" s="74" t="s">
        <v>228</v>
      </c>
      <c r="H82" s="33"/>
      <c r="I82" s="34"/>
      <c r="J82" s="34"/>
      <c r="K82" s="23"/>
      <c r="L82" s="406">
        <f t="shared" si="23"/>
        <v>0</v>
      </c>
      <c r="M82" s="407"/>
      <c r="N82" s="35"/>
      <c r="O82" s="34"/>
      <c r="P82" s="34"/>
      <c r="Q82" s="34"/>
      <c r="R82" s="34"/>
      <c r="S82" s="23"/>
      <c r="T82" s="406">
        <f t="shared" si="21"/>
        <v>0</v>
      </c>
      <c r="U82" s="407"/>
      <c r="V82" s="201">
        <f>L82+T82</f>
        <v>0</v>
      </c>
    </row>
    <row r="83" spans="1:22" ht="42" customHeight="1" thickBot="1">
      <c r="A83" s="137" t="s">
        <v>10</v>
      </c>
      <c r="B83" s="403" t="s">
        <v>114</v>
      </c>
      <c r="C83" s="403"/>
      <c r="D83" s="403"/>
      <c r="E83" s="403"/>
      <c r="F83" s="44" t="s">
        <v>113</v>
      </c>
      <c r="G83" s="68" t="s">
        <v>229</v>
      </c>
      <c r="H83" s="202">
        <f>IF(H61=0,,H76*1000/H61)</f>
        <v>0</v>
      </c>
      <c r="I83" s="203">
        <f>IF(I61=0,,I76*1000/I61)</f>
        <v>0</v>
      </c>
      <c r="J83" s="203">
        <f>IF(J61=0,,J76*1000/J61)</f>
        <v>0</v>
      </c>
      <c r="K83" s="204">
        <f>IF(K61=0,,K76*1000/K61)</f>
        <v>0</v>
      </c>
      <c r="L83" s="390">
        <f>IF(L61=0,,L76*1000/L61)</f>
        <v>0</v>
      </c>
      <c r="M83" s="404"/>
      <c r="N83" s="205">
        <f aca="true" t="shared" si="24" ref="N83:T83">IF(N61=0,,N76*1000/N61)</f>
        <v>0</v>
      </c>
      <c r="O83" s="203">
        <f t="shared" si="24"/>
        <v>0</v>
      </c>
      <c r="P83" s="203">
        <f t="shared" si="24"/>
        <v>0</v>
      </c>
      <c r="Q83" s="203">
        <f t="shared" si="24"/>
        <v>0</v>
      </c>
      <c r="R83" s="203">
        <f t="shared" si="24"/>
        <v>0</v>
      </c>
      <c r="S83" s="204">
        <f t="shared" si="24"/>
        <v>0</v>
      </c>
      <c r="T83" s="390">
        <f t="shared" si="24"/>
        <v>0</v>
      </c>
      <c r="U83" s="404"/>
      <c r="V83" s="206">
        <f>IF(V61=0,,V76*1000/V61)</f>
        <v>0</v>
      </c>
    </row>
    <row r="84" spans="1:22" s="42" customFormat="1" ht="59.25" customHeight="1">
      <c r="A84" s="138" t="s">
        <v>11</v>
      </c>
      <c r="B84" s="486" t="s">
        <v>115</v>
      </c>
      <c r="C84" s="486"/>
      <c r="D84" s="486"/>
      <c r="E84" s="486"/>
      <c r="F84" s="106" t="s">
        <v>278</v>
      </c>
      <c r="G84" s="70" t="s">
        <v>230</v>
      </c>
      <c r="H84" s="219">
        <f aca="true" t="shared" si="25" ref="H84:K88">IF(H69=0,,H76*1000/H69)</f>
        <v>0</v>
      </c>
      <c r="I84" s="220">
        <f t="shared" si="25"/>
        <v>0</v>
      </c>
      <c r="J84" s="220">
        <f t="shared" si="25"/>
        <v>0</v>
      </c>
      <c r="K84" s="221">
        <f t="shared" si="25"/>
        <v>0</v>
      </c>
      <c r="L84" s="401" t="s">
        <v>19</v>
      </c>
      <c r="M84" s="402"/>
      <c r="N84" s="228">
        <f aca="true" t="shared" si="26" ref="N84:S84">IF(N69=0,,N76*1000/N69)</f>
        <v>0</v>
      </c>
      <c r="O84" s="220">
        <f t="shared" si="26"/>
        <v>0</v>
      </c>
      <c r="P84" s="220">
        <f t="shared" si="26"/>
        <v>0</v>
      </c>
      <c r="Q84" s="220">
        <f t="shared" si="26"/>
        <v>0</v>
      </c>
      <c r="R84" s="220">
        <f t="shared" si="26"/>
        <v>0</v>
      </c>
      <c r="S84" s="221">
        <f t="shared" si="26"/>
        <v>0</v>
      </c>
      <c r="T84" s="401" t="s">
        <v>19</v>
      </c>
      <c r="U84" s="402"/>
      <c r="V84" s="183" t="s">
        <v>19</v>
      </c>
    </row>
    <row r="85" spans="1:22" ht="59.25" customHeight="1">
      <c r="A85" s="134" t="s">
        <v>146</v>
      </c>
      <c r="B85" s="468" t="s">
        <v>109</v>
      </c>
      <c r="C85" s="468"/>
      <c r="D85" s="468"/>
      <c r="E85" s="468"/>
      <c r="F85" s="1" t="s">
        <v>278</v>
      </c>
      <c r="G85" s="66" t="s">
        <v>231</v>
      </c>
      <c r="H85" s="222">
        <f t="shared" si="25"/>
        <v>0</v>
      </c>
      <c r="I85" s="223">
        <f t="shared" si="25"/>
        <v>0</v>
      </c>
      <c r="J85" s="223">
        <f t="shared" si="25"/>
        <v>0</v>
      </c>
      <c r="K85" s="224">
        <f t="shared" si="25"/>
        <v>0</v>
      </c>
      <c r="L85" s="409" t="s">
        <v>19</v>
      </c>
      <c r="M85" s="410"/>
      <c r="N85" s="229">
        <f aca="true" t="shared" si="27" ref="N85:S85">IF(N70=0,,N77*1000/N70)</f>
        <v>0</v>
      </c>
      <c r="O85" s="223">
        <f t="shared" si="27"/>
        <v>0</v>
      </c>
      <c r="P85" s="223">
        <f t="shared" si="27"/>
        <v>0</v>
      </c>
      <c r="Q85" s="223">
        <f t="shared" si="27"/>
        <v>0</v>
      </c>
      <c r="R85" s="223">
        <f t="shared" si="27"/>
        <v>0</v>
      </c>
      <c r="S85" s="224">
        <f t="shared" si="27"/>
        <v>0</v>
      </c>
      <c r="T85" s="409" t="s">
        <v>19</v>
      </c>
      <c r="U85" s="410"/>
      <c r="V85" s="184" t="s">
        <v>19</v>
      </c>
    </row>
    <row r="86" spans="1:22" ht="59.25" customHeight="1">
      <c r="A86" s="135" t="s">
        <v>147</v>
      </c>
      <c r="B86" s="398" t="s">
        <v>110</v>
      </c>
      <c r="C86" s="398"/>
      <c r="D86" s="398"/>
      <c r="E86" s="398"/>
      <c r="F86" s="1" t="s">
        <v>278</v>
      </c>
      <c r="G86" s="67" t="s">
        <v>232</v>
      </c>
      <c r="H86" s="210">
        <f t="shared" si="25"/>
        <v>0</v>
      </c>
      <c r="I86" s="211">
        <f t="shared" si="25"/>
        <v>0</v>
      </c>
      <c r="J86" s="211">
        <f t="shared" si="25"/>
        <v>0</v>
      </c>
      <c r="K86" s="212">
        <f t="shared" si="25"/>
        <v>0</v>
      </c>
      <c r="L86" s="399" t="s">
        <v>19</v>
      </c>
      <c r="M86" s="400"/>
      <c r="N86" s="217">
        <f aca="true" t="shared" si="28" ref="N86:S86">IF(N71=0,,N78*1000/N71)</f>
        <v>0</v>
      </c>
      <c r="O86" s="211">
        <f t="shared" si="28"/>
        <v>0</v>
      </c>
      <c r="P86" s="211">
        <f t="shared" si="28"/>
        <v>0</v>
      </c>
      <c r="Q86" s="211">
        <f t="shared" si="28"/>
        <v>0</v>
      </c>
      <c r="R86" s="211">
        <f t="shared" si="28"/>
        <v>0</v>
      </c>
      <c r="S86" s="212">
        <f t="shared" si="28"/>
        <v>0</v>
      </c>
      <c r="T86" s="399" t="s">
        <v>19</v>
      </c>
      <c r="U86" s="400"/>
      <c r="V86" s="185" t="s">
        <v>19</v>
      </c>
    </row>
    <row r="87" spans="1:22" ht="59.25" customHeight="1">
      <c r="A87" s="135" t="s">
        <v>148</v>
      </c>
      <c r="B87" s="398" t="s">
        <v>175</v>
      </c>
      <c r="C87" s="398"/>
      <c r="D87" s="398"/>
      <c r="E87" s="398"/>
      <c r="F87" s="1" t="s">
        <v>278</v>
      </c>
      <c r="G87" s="67" t="s">
        <v>233</v>
      </c>
      <c r="H87" s="210">
        <f t="shared" si="25"/>
        <v>0</v>
      </c>
      <c r="I87" s="211">
        <f t="shared" si="25"/>
        <v>0</v>
      </c>
      <c r="J87" s="211">
        <f t="shared" si="25"/>
        <v>0</v>
      </c>
      <c r="K87" s="212">
        <f t="shared" si="25"/>
        <v>0</v>
      </c>
      <c r="L87" s="399" t="s">
        <v>19</v>
      </c>
      <c r="M87" s="400"/>
      <c r="N87" s="217">
        <f aca="true" t="shared" si="29" ref="N87:S87">IF(N72=0,,N79*1000/N72)</f>
        <v>0</v>
      </c>
      <c r="O87" s="211">
        <f t="shared" si="29"/>
        <v>0</v>
      </c>
      <c r="P87" s="211">
        <f t="shared" si="29"/>
        <v>0</v>
      </c>
      <c r="Q87" s="211">
        <f t="shared" si="29"/>
        <v>0</v>
      </c>
      <c r="R87" s="211">
        <f t="shared" si="29"/>
        <v>0</v>
      </c>
      <c r="S87" s="212">
        <f t="shared" si="29"/>
        <v>0</v>
      </c>
      <c r="T87" s="399" t="s">
        <v>19</v>
      </c>
      <c r="U87" s="400"/>
      <c r="V87" s="185" t="s">
        <v>19</v>
      </c>
    </row>
    <row r="88" spans="1:22" ht="59.25" customHeight="1">
      <c r="A88" s="135" t="s">
        <v>149</v>
      </c>
      <c r="B88" s="398" t="s">
        <v>111</v>
      </c>
      <c r="C88" s="398"/>
      <c r="D88" s="398"/>
      <c r="E88" s="398"/>
      <c r="F88" s="1" t="s">
        <v>278</v>
      </c>
      <c r="G88" s="67" t="s">
        <v>234</v>
      </c>
      <c r="H88" s="210">
        <f t="shared" si="25"/>
        <v>0</v>
      </c>
      <c r="I88" s="211">
        <f t="shared" si="25"/>
        <v>0</v>
      </c>
      <c r="J88" s="211">
        <f t="shared" si="25"/>
        <v>0</v>
      </c>
      <c r="K88" s="212">
        <f t="shared" si="25"/>
        <v>0</v>
      </c>
      <c r="L88" s="399" t="s">
        <v>19</v>
      </c>
      <c r="M88" s="400"/>
      <c r="N88" s="217">
        <f aca="true" t="shared" si="30" ref="N88:S88">IF(N73=0,,N80*1000/N73)</f>
        <v>0</v>
      </c>
      <c r="O88" s="211">
        <f t="shared" si="30"/>
        <v>0</v>
      </c>
      <c r="P88" s="211">
        <f t="shared" si="30"/>
        <v>0</v>
      </c>
      <c r="Q88" s="211">
        <f t="shared" si="30"/>
        <v>0</v>
      </c>
      <c r="R88" s="211">
        <f t="shared" si="30"/>
        <v>0</v>
      </c>
      <c r="S88" s="212">
        <f t="shared" si="30"/>
        <v>0</v>
      </c>
      <c r="T88" s="399" t="s">
        <v>19</v>
      </c>
      <c r="U88" s="400"/>
      <c r="V88" s="185" t="s">
        <v>19</v>
      </c>
    </row>
    <row r="89" spans="1:22" ht="59.25" customHeight="1" thickBot="1">
      <c r="A89" s="139" t="s">
        <v>150</v>
      </c>
      <c r="B89" s="448" t="s">
        <v>184</v>
      </c>
      <c r="C89" s="448"/>
      <c r="D89" s="448"/>
      <c r="E89" s="448"/>
      <c r="F89" s="3" t="s">
        <v>278</v>
      </c>
      <c r="G89" s="75" t="s">
        <v>235</v>
      </c>
      <c r="H89" s="225">
        <f>IF(H75=0,,H82*1000/H75)</f>
        <v>0</v>
      </c>
      <c r="I89" s="226">
        <f>IF(I75=0,,I82*1000/I75)</f>
        <v>0</v>
      </c>
      <c r="J89" s="226">
        <f>IF(J75=0,,J82*1000/J75)</f>
        <v>0</v>
      </c>
      <c r="K89" s="227">
        <f>IF(K75=0,,K82*1000/K75)</f>
        <v>0</v>
      </c>
      <c r="L89" s="413" t="s">
        <v>19</v>
      </c>
      <c r="M89" s="414"/>
      <c r="N89" s="230">
        <f aca="true" t="shared" si="31" ref="N89:S89">IF(N75=0,,N82*1000/N75)</f>
        <v>0</v>
      </c>
      <c r="O89" s="226">
        <f t="shared" si="31"/>
        <v>0</v>
      </c>
      <c r="P89" s="226">
        <f t="shared" si="31"/>
        <v>0</v>
      </c>
      <c r="Q89" s="226">
        <f t="shared" si="31"/>
        <v>0</v>
      </c>
      <c r="R89" s="226">
        <f t="shared" si="31"/>
        <v>0</v>
      </c>
      <c r="S89" s="227">
        <f t="shared" si="31"/>
        <v>0</v>
      </c>
      <c r="T89" s="413" t="s">
        <v>19</v>
      </c>
      <c r="U89" s="414"/>
      <c r="V89" s="192" t="s">
        <v>19</v>
      </c>
    </row>
    <row r="90" spans="1:22" ht="81.75" customHeight="1" thickBot="1">
      <c r="A90" s="137" t="s">
        <v>177</v>
      </c>
      <c r="B90" s="498" t="s">
        <v>292</v>
      </c>
      <c r="C90" s="499"/>
      <c r="D90" s="499"/>
      <c r="E90" s="500"/>
      <c r="F90" s="172" t="s">
        <v>279</v>
      </c>
      <c r="G90" s="69" t="s">
        <v>236</v>
      </c>
      <c r="H90" s="187" t="s">
        <v>19</v>
      </c>
      <c r="I90" s="64"/>
      <c r="J90" s="188" t="s">
        <v>19</v>
      </c>
      <c r="K90" s="189" t="s">
        <v>19</v>
      </c>
      <c r="L90" s="392">
        <f>I90</f>
        <v>0</v>
      </c>
      <c r="M90" s="393"/>
      <c r="N90" s="190" t="s">
        <v>19</v>
      </c>
      <c r="O90" s="64"/>
      <c r="P90" s="188" t="s">
        <v>19</v>
      </c>
      <c r="Q90" s="188" t="s">
        <v>19</v>
      </c>
      <c r="R90" s="188" t="s">
        <v>19</v>
      </c>
      <c r="S90" s="189" t="s">
        <v>19</v>
      </c>
      <c r="T90" s="392">
        <f>O90</f>
        <v>0</v>
      </c>
      <c r="U90" s="393"/>
      <c r="V90" s="206">
        <f>I90+O90</f>
        <v>0</v>
      </c>
    </row>
    <row r="91" spans="1:22" ht="29.25">
      <c r="A91" s="164"/>
      <c r="B91" s="171"/>
      <c r="C91" s="171"/>
      <c r="D91" s="171"/>
      <c r="E91" s="171"/>
      <c r="F91" s="171"/>
      <c r="G91" s="166"/>
      <c r="H91" s="167"/>
      <c r="I91" s="168"/>
      <c r="J91" s="167"/>
      <c r="K91" s="167"/>
      <c r="L91" s="167"/>
      <c r="M91" s="167"/>
      <c r="N91" s="167"/>
      <c r="O91" s="168"/>
      <c r="P91" s="167"/>
      <c r="Q91" s="167"/>
      <c r="R91" s="167"/>
      <c r="S91" s="170"/>
      <c r="T91" s="169"/>
      <c r="U91" s="170"/>
      <c r="V91" s="169"/>
    </row>
    <row r="92" spans="1:22" ht="29.25">
      <c r="A92" s="164"/>
      <c r="B92" s="171"/>
      <c r="C92" s="171"/>
      <c r="D92" s="171"/>
      <c r="E92" s="171"/>
      <c r="F92" s="171"/>
      <c r="G92" s="166"/>
      <c r="H92" s="167"/>
      <c r="I92" s="168"/>
      <c r="J92" s="167">
        <v>3</v>
      </c>
      <c r="L92" s="167"/>
      <c r="M92" s="167"/>
      <c r="N92" s="167"/>
      <c r="O92" s="168"/>
      <c r="P92" s="167"/>
      <c r="Q92" s="167"/>
      <c r="R92" s="167"/>
      <c r="S92" s="170"/>
      <c r="T92" s="268" t="s">
        <v>280</v>
      </c>
      <c r="U92" s="268"/>
      <c r="V92" s="268"/>
    </row>
    <row r="93" spans="1:22" ht="37.5" customHeight="1" thickBot="1">
      <c r="A93" s="282" t="s">
        <v>99</v>
      </c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</row>
    <row r="94" spans="1:22" ht="26.25" customHeight="1">
      <c r="A94" s="295" t="s">
        <v>82</v>
      </c>
      <c r="B94" s="303" t="s">
        <v>69</v>
      </c>
      <c r="C94" s="303"/>
      <c r="D94" s="303"/>
      <c r="E94" s="303"/>
      <c r="F94" s="495" t="s">
        <v>106</v>
      </c>
      <c r="G94" s="492" t="s">
        <v>2</v>
      </c>
      <c r="H94" s="421" t="s">
        <v>132</v>
      </c>
      <c r="I94" s="422"/>
      <c r="J94" s="422"/>
      <c r="K94" s="422"/>
      <c r="L94" s="422"/>
      <c r="M94" s="423"/>
      <c r="N94" s="427" t="s">
        <v>287</v>
      </c>
      <c r="O94" s="428"/>
      <c r="P94" s="428"/>
      <c r="Q94" s="428"/>
      <c r="R94" s="428"/>
      <c r="S94" s="428"/>
      <c r="T94" s="508" t="s">
        <v>104</v>
      </c>
      <c r="U94" s="509"/>
      <c r="V94" s="510"/>
    </row>
    <row r="95" spans="1:22" ht="65.25" customHeight="1" thickBot="1">
      <c r="A95" s="319"/>
      <c r="B95" s="304"/>
      <c r="C95" s="304"/>
      <c r="D95" s="304"/>
      <c r="E95" s="304"/>
      <c r="F95" s="496"/>
      <c r="G95" s="493"/>
      <c r="H95" s="424"/>
      <c r="I95" s="425"/>
      <c r="J95" s="425"/>
      <c r="K95" s="425"/>
      <c r="L95" s="425"/>
      <c r="M95" s="426"/>
      <c r="N95" s="429"/>
      <c r="O95" s="430"/>
      <c r="P95" s="430"/>
      <c r="Q95" s="430"/>
      <c r="R95" s="430"/>
      <c r="S95" s="430"/>
      <c r="T95" s="511"/>
      <c r="U95" s="512"/>
      <c r="V95" s="513"/>
    </row>
    <row r="96" spans="1:22" ht="209.25" customHeight="1" thickBot="1">
      <c r="A96" s="320"/>
      <c r="B96" s="305"/>
      <c r="C96" s="305"/>
      <c r="D96" s="305"/>
      <c r="E96" s="305"/>
      <c r="F96" s="497"/>
      <c r="G96" s="494"/>
      <c r="H96" s="408" t="s">
        <v>24</v>
      </c>
      <c r="I96" s="325"/>
      <c r="J96" s="324" t="s">
        <v>25</v>
      </c>
      <c r="K96" s="325"/>
      <c r="L96" s="394" t="s">
        <v>173</v>
      </c>
      <c r="M96" s="395"/>
      <c r="N96" s="408" t="s">
        <v>24</v>
      </c>
      <c r="O96" s="325"/>
      <c r="P96" s="324" t="s">
        <v>25</v>
      </c>
      <c r="Q96" s="325"/>
      <c r="R96" s="144" t="s">
        <v>173</v>
      </c>
      <c r="S96" s="145" t="s">
        <v>178</v>
      </c>
      <c r="T96" s="178" t="s">
        <v>24</v>
      </c>
      <c r="U96" s="179" t="s">
        <v>25</v>
      </c>
      <c r="V96" s="180" t="s">
        <v>173</v>
      </c>
    </row>
    <row r="97" spans="1:22" ht="30" thickBot="1">
      <c r="A97" s="155" t="s">
        <v>0</v>
      </c>
      <c r="B97" s="491" t="s">
        <v>68</v>
      </c>
      <c r="C97" s="491"/>
      <c r="D97" s="491"/>
      <c r="E97" s="491"/>
      <c r="F97" s="156" t="s">
        <v>1</v>
      </c>
      <c r="G97" s="157" t="s">
        <v>105</v>
      </c>
      <c r="H97" s="418">
        <v>1</v>
      </c>
      <c r="I97" s="419"/>
      <c r="J97" s="396">
        <v>2</v>
      </c>
      <c r="K97" s="419"/>
      <c r="L97" s="396">
        <v>3</v>
      </c>
      <c r="M97" s="397"/>
      <c r="N97" s="418">
        <v>4</v>
      </c>
      <c r="O97" s="419"/>
      <c r="P97" s="396">
        <v>5</v>
      </c>
      <c r="Q97" s="419"/>
      <c r="R97" s="146">
        <v>6</v>
      </c>
      <c r="S97" s="147">
        <v>7</v>
      </c>
      <c r="T97" s="181">
        <v>8</v>
      </c>
      <c r="U97" s="146">
        <v>9</v>
      </c>
      <c r="V97" s="147">
        <v>10</v>
      </c>
    </row>
    <row r="98" spans="1:22" ht="29.25" customHeight="1" thickBot="1">
      <c r="A98" s="141" t="s">
        <v>12</v>
      </c>
      <c r="B98" s="484" t="s">
        <v>117</v>
      </c>
      <c r="C98" s="484"/>
      <c r="D98" s="484"/>
      <c r="E98" s="484"/>
      <c r="F98" s="9" t="s">
        <v>116</v>
      </c>
      <c r="G98" s="158" t="s">
        <v>237</v>
      </c>
      <c r="H98" s="488"/>
      <c r="I98" s="432"/>
      <c r="J98" s="431"/>
      <c r="K98" s="432"/>
      <c r="L98" s="489"/>
      <c r="M98" s="490"/>
      <c r="N98" s="488"/>
      <c r="O98" s="432"/>
      <c r="P98" s="431"/>
      <c r="Q98" s="432"/>
      <c r="R98" s="148"/>
      <c r="S98" s="149"/>
      <c r="T98" s="202">
        <f>H98+N98</f>
        <v>0</v>
      </c>
      <c r="U98" s="203">
        <f>J98+P98</f>
        <v>0</v>
      </c>
      <c r="V98" s="231">
        <f>L98+R98</f>
        <v>0</v>
      </c>
    </row>
    <row r="99" spans="1:22" ht="29.25" customHeight="1" thickBot="1">
      <c r="A99" s="137" t="s">
        <v>13</v>
      </c>
      <c r="B99" s="484" t="s">
        <v>118</v>
      </c>
      <c r="C99" s="484"/>
      <c r="D99" s="484"/>
      <c r="E99" s="484"/>
      <c r="F99" s="9" t="s">
        <v>116</v>
      </c>
      <c r="G99" s="158" t="s">
        <v>238</v>
      </c>
      <c r="H99" s="390">
        <f>H98-H100</f>
        <v>0</v>
      </c>
      <c r="I99" s="368"/>
      <c r="J99" s="369">
        <f>J98-J100</f>
        <v>0</v>
      </c>
      <c r="K99" s="368"/>
      <c r="L99" s="369">
        <f>L98-L100</f>
        <v>0</v>
      </c>
      <c r="M99" s="463"/>
      <c r="N99" s="390">
        <f>N98-N100</f>
        <v>0</v>
      </c>
      <c r="O99" s="368"/>
      <c r="P99" s="369">
        <f>P98-P100</f>
        <v>0</v>
      </c>
      <c r="Q99" s="368"/>
      <c r="R99" s="203">
        <f>R98-R100</f>
        <v>0</v>
      </c>
      <c r="S99" s="231">
        <f>S98-S100</f>
        <v>0</v>
      </c>
      <c r="T99" s="202">
        <f>H99+N99</f>
        <v>0</v>
      </c>
      <c r="U99" s="203">
        <f>J99+P99</f>
        <v>0</v>
      </c>
      <c r="V99" s="231">
        <f>L99+R99</f>
        <v>0</v>
      </c>
    </row>
    <row r="100" spans="1:22" ht="29.25" customHeight="1">
      <c r="A100" s="133" t="s">
        <v>14</v>
      </c>
      <c r="B100" s="486" t="s">
        <v>119</v>
      </c>
      <c r="C100" s="487"/>
      <c r="D100" s="487"/>
      <c r="E100" s="487"/>
      <c r="F100" s="45" t="s">
        <v>116</v>
      </c>
      <c r="G100" s="159" t="s">
        <v>239</v>
      </c>
      <c r="H100" s="388">
        <f>H101+H102+H103+H104+H106</f>
        <v>0</v>
      </c>
      <c r="I100" s="389"/>
      <c r="J100" s="331">
        <f>J101+J102+J103+J104+J106</f>
        <v>0</v>
      </c>
      <c r="K100" s="389"/>
      <c r="L100" s="331">
        <f>L101+L102+L103+L104+L106</f>
        <v>0</v>
      </c>
      <c r="M100" s="332"/>
      <c r="N100" s="388">
        <f>N101+N102+N103+N104+N106</f>
        <v>0</v>
      </c>
      <c r="O100" s="389"/>
      <c r="P100" s="331">
        <f>P101+P102+P103+P104+P106</f>
        <v>0</v>
      </c>
      <c r="Q100" s="389"/>
      <c r="R100" s="220">
        <f>R101+R102+R103+R104+R106</f>
        <v>0</v>
      </c>
      <c r="S100" s="232">
        <f>S101+S102+S103+S104+S106</f>
        <v>0</v>
      </c>
      <c r="T100" s="219">
        <f aca="true" t="shared" si="32" ref="T100:T107">H100+N100</f>
        <v>0</v>
      </c>
      <c r="U100" s="220">
        <f aca="true" t="shared" si="33" ref="U100:U107">J100+P100</f>
        <v>0</v>
      </c>
      <c r="V100" s="232">
        <f aca="true" t="shared" si="34" ref="V100:V107">L100+R100</f>
        <v>0</v>
      </c>
    </row>
    <row r="101" spans="1:22" ht="29.25" customHeight="1">
      <c r="A101" s="134" t="s">
        <v>151</v>
      </c>
      <c r="B101" s="468" t="s">
        <v>109</v>
      </c>
      <c r="C101" s="468"/>
      <c r="D101" s="468"/>
      <c r="E101" s="468"/>
      <c r="F101" s="11" t="s">
        <v>116</v>
      </c>
      <c r="G101" s="160" t="s">
        <v>240</v>
      </c>
      <c r="H101" s="420"/>
      <c r="I101" s="378"/>
      <c r="J101" s="378"/>
      <c r="K101" s="378"/>
      <c r="L101" s="478"/>
      <c r="M101" s="479"/>
      <c r="N101" s="420"/>
      <c r="O101" s="378"/>
      <c r="P101" s="378"/>
      <c r="Q101" s="378"/>
      <c r="R101" s="150"/>
      <c r="S101" s="151"/>
      <c r="T101" s="222">
        <f>H101+N101</f>
        <v>0</v>
      </c>
      <c r="U101" s="223">
        <f>J101+P101</f>
        <v>0</v>
      </c>
      <c r="V101" s="233">
        <f>L101+R101</f>
        <v>0</v>
      </c>
    </row>
    <row r="102" spans="1:22" ht="29.25" customHeight="1">
      <c r="A102" s="135" t="s">
        <v>152</v>
      </c>
      <c r="B102" s="398" t="s">
        <v>110</v>
      </c>
      <c r="C102" s="398"/>
      <c r="D102" s="398"/>
      <c r="E102" s="398"/>
      <c r="F102" s="7" t="s">
        <v>116</v>
      </c>
      <c r="G102" s="161" t="s">
        <v>241</v>
      </c>
      <c r="H102" s="381"/>
      <c r="I102" s="329"/>
      <c r="J102" s="329"/>
      <c r="K102" s="329"/>
      <c r="L102" s="309"/>
      <c r="M102" s="310"/>
      <c r="N102" s="381"/>
      <c r="O102" s="329"/>
      <c r="P102" s="329"/>
      <c r="Q102" s="329"/>
      <c r="R102" s="113"/>
      <c r="S102" s="114"/>
      <c r="T102" s="210">
        <f t="shared" si="32"/>
        <v>0</v>
      </c>
      <c r="U102" s="211">
        <f t="shared" si="33"/>
        <v>0</v>
      </c>
      <c r="V102" s="234">
        <f t="shared" si="34"/>
        <v>0</v>
      </c>
    </row>
    <row r="103" spans="1:22" ht="29.25" customHeight="1">
      <c r="A103" s="135" t="s">
        <v>153</v>
      </c>
      <c r="B103" s="398" t="s">
        <v>175</v>
      </c>
      <c r="C103" s="398"/>
      <c r="D103" s="398"/>
      <c r="E103" s="398"/>
      <c r="F103" s="7" t="s">
        <v>116</v>
      </c>
      <c r="G103" s="72" t="s">
        <v>242</v>
      </c>
      <c r="H103" s="381"/>
      <c r="I103" s="329"/>
      <c r="J103" s="329"/>
      <c r="K103" s="329"/>
      <c r="L103" s="309"/>
      <c r="M103" s="310"/>
      <c r="N103" s="381"/>
      <c r="O103" s="329"/>
      <c r="P103" s="329"/>
      <c r="Q103" s="329"/>
      <c r="R103" s="113"/>
      <c r="S103" s="114"/>
      <c r="T103" s="210">
        <f t="shared" si="32"/>
        <v>0</v>
      </c>
      <c r="U103" s="211">
        <f t="shared" si="33"/>
        <v>0</v>
      </c>
      <c r="V103" s="234">
        <f t="shared" si="34"/>
        <v>0</v>
      </c>
    </row>
    <row r="104" spans="1:22" ht="29.25" customHeight="1">
      <c r="A104" s="135" t="s">
        <v>154</v>
      </c>
      <c r="B104" s="398" t="s">
        <v>111</v>
      </c>
      <c r="C104" s="398"/>
      <c r="D104" s="398"/>
      <c r="E104" s="398"/>
      <c r="F104" s="7" t="s">
        <v>116</v>
      </c>
      <c r="G104" s="72" t="s">
        <v>243</v>
      </c>
      <c r="H104" s="381"/>
      <c r="I104" s="329"/>
      <c r="J104" s="329"/>
      <c r="K104" s="329"/>
      <c r="L104" s="309"/>
      <c r="M104" s="310"/>
      <c r="N104" s="381"/>
      <c r="O104" s="329"/>
      <c r="P104" s="329"/>
      <c r="Q104" s="329"/>
      <c r="R104" s="113"/>
      <c r="S104" s="114"/>
      <c r="T104" s="210">
        <f t="shared" si="32"/>
        <v>0</v>
      </c>
      <c r="U104" s="211">
        <f t="shared" si="33"/>
        <v>0</v>
      </c>
      <c r="V104" s="234">
        <f t="shared" si="34"/>
        <v>0</v>
      </c>
    </row>
    <row r="105" spans="1:22" ht="29.25" customHeight="1">
      <c r="A105" s="135" t="s">
        <v>156</v>
      </c>
      <c r="B105" s="398" t="s">
        <v>172</v>
      </c>
      <c r="C105" s="398"/>
      <c r="D105" s="398"/>
      <c r="E105" s="398"/>
      <c r="F105" s="7" t="s">
        <v>116</v>
      </c>
      <c r="G105" s="72" t="s">
        <v>244</v>
      </c>
      <c r="H105" s="381"/>
      <c r="I105" s="330"/>
      <c r="J105" s="329"/>
      <c r="K105" s="329"/>
      <c r="L105" s="309"/>
      <c r="M105" s="310"/>
      <c r="N105" s="381"/>
      <c r="O105" s="330"/>
      <c r="P105" s="329"/>
      <c r="Q105" s="329"/>
      <c r="R105" s="113"/>
      <c r="S105" s="114"/>
      <c r="T105" s="210">
        <f t="shared" si="32"/>
        <v>0</v>
      </c>
      <c r="U105" s="211">
        <f t="shared" si="33"/>
        <v>0</v>
      </c>
      <c r="V105" s="234">
        <f t="shared" si="34"/>
        <v>0</v>
      </c>
    </row>
    <row r="106" spans="1:22" ht="29.25" customHeight="1" thickBot="1">
      <c r="A106" s="139" t="s">
        <v>155</v>
      </c>
      <c r="B106" s="448" t="s">
        <v>184</v>
      </c>
      <c r="C106" s="448"/>
      <c r="D106" s="448"/>
      <c r="E106" s="448"/>
      <c r="F106" s="10" t="s">
        <v>116</v>
      </c>
      <c r="G106" s="78" t="s">
        <v>245</v>
      </c>
      <c r="H106" s="435"/>
      <c r="I106" s="366"/>
      <c r="J106" s="365"/>
      <c r="K106" s="365"/>
      <c r="L106" s="476"/>
      <c r="M106" s="477"/>
      <c r="N106" s="435"/>
      <c r="O106" s="366"/>
      <c r="P106" s="365"/>
      <c r="Q106" s="365"/>
      <c r="R106" s="152"/>
      <c r="S106" s="153"/>
      <c r="T106" s="225">
        <f t="shared" si="32"/>
        <v>0</v>
      </c>
      <c r="U106" s="226">
        <f t="shared" si="33"/>
        <v>0</v>
      </c>
      <c r="V106" s="235">
        <f t="shared" si="34"/>
        <v>0</v>
      </c>
    </row>
    <row r="107" spans="1:22" ht="29.25" customHeight="1" thickBot="1">
      <c r="A107" s="137" t="s">
        <v>15</v>
      </c>
      <c r="B107" s="484" t="s">
        <v>120</v>
      </c>
      <c r="C107" s="485"/>
      <c r="D107" s="485"/>
      <c r="E107" s="485"/>
      <c r="F107" s="9" t="s">
        <v>116</v>
      </c>
      <c r="G107" s="69" t="s">
        <v>246</v>
      </c>
      <c r="H107" s="390">
        <f>H100-H109</f>
        <v>0</v>
      </c>
      <c r="I107" s="368"/>
      <c r="J107" s="369">
        <f>J100-J109</f>
        <v>0</v>
      </c>
      <c r="K107" s="368"/>
      <c r="L107" s="369">
        <f>L100-L109</f>
        <v>0</v>
      </c>
      <c r="M107" s="463"/>
      <c r="N107" s="390">
        <f>N100-N109</f>
        <v>0</v>
      </c>
      <c r="O107" s="368"/>
      <c r="P107" s="369">
        <f>P100-P109</f>
        <v>0</v>
      </c>
      <c r="Q107" s="368"/>
      <c r="R107" s="203">
        <f>R100-R109</f>
        <v>0</v>
      </c>
      <c r="S107" s="231">
        <f>S100-S109</f>
        <v>0</v>
      </c>
      <c r="T107" s="202">
        <f t="shared" si="32"/>
        <v>0</v>
      </c>
      <c r="U107" s="203">
        <f t="shared" si="33"/>
        <v>0</v>
      </c>
      <c r="V107" s="231">
        <f t="shared" si="34"/>
        <v>0</v>
      </c>
    </row>
    <row r="108" spans="1:22" ht="29.25" customHeight="1" thickBot="1">
      <c r="A108" s="137" t="s">
        <v>16</v>
      </c>
      <c r="B108" s="483" t="s">
        <v>298</v>
      </c>
      <c r="C108" s="483"/>
      <c r="D108" s="483"/>
      <c r="E108" s="483"/>
      <c r="F108" s="9" t="s">
        <v>133</v>
      </c>
      <c r="G108" s="69" t="s">
        <v>247</v>
      </c>
      <c r="H108" s="390">
        <f>IF(H100=0,,H107/H100*100)</f>
        <v>0</v>
      </c>
      <c r="I108" s="369"/>
      <c r="J108" s="369">
        <f>IF(J100=0,,J107/J100*100)</f>
        <v>0</v>
      </c>
      <c r="K108" s="369"/>
      <c r="L108" s="369">
        <f>IF(L100=0,,L107/L100*100)</f>
        <v>0</v>
      </c>
      <c r="M108" s="404"/>
      <c r="N108" s="390">
        <f>IF(N100=0,,N107/N100*100)</f>
        <v>0</v>
      </c>
      <c r="O108" s="369"/>
      <c r="P108" s="369">
        <f>IF(P100=0,,P107/P100*100)</f>
        <v>0</v>
      </c>
      <c r="Q108" s="369"/>
      <c r="R108" s="203">
        <f>IF(R100=0,,R107/R100*100)</f>
        <v>0</v>
      </c>
      <c r="S108" s="231">
        <f>IF(S100=0,,S107/S100*100)</f>
        <v>0</v>
      </c>
      <c r="T108" s="202">
        <f>IF(T100=0,,T107/T100*100)</f>
        <v>0</v>
      </c>
      <c r="U108" s="203">
        <f>IF(U100=0,,U107/U100*100)</f>
        <v>0</v>
      </c>
      <c r="V108" s="231">
        <f>IF(V100=0,,V107/V100*100)</f>
        <v>0</v>
      </c>
    </row>
    <row r="109" spans="1:22" ht="54" customHeight="1">
      <c r="A109" s="133" t="s">
        <v>17</v>
      </c>
      <c r="B109" s="480" t="s">
        <v>191</v>
      </c>
      <c r="C109" s="481"/>
      <c r="D109" s="481"/>
      <c r="E109" s="482"/>
      <c r="F109" s="45" t="s">
        <v>116</v>
      </c>
      <c r="G109" s="77" t="s">
        <v>248</v>
      </c>
      <c r="H109" s="388">
        <f>H110+H111+H112+H113+H115</f>
        <v>0</v>
      </c>
      <c r="I109" s="389"/>
      <c r="J109" s="331">
        <f>J110+J111+J112+J113+J115</f>
        <v>0</v>
      </c>
      <c r="K109" s="389"/>
      <c r="L109" s="331">
        <f>L110+L111+L112+L113+L115</f>
        <v>0</v>
      </c>
      <c r="M109" s="332"/>
      <c r="N109" s="388">
        <f>N110+N111+N112+N113+N115</f>
        <v>0</v>
      </c>
      <c r="O109" s="389"/>
      <c r="P109" s="331">
        <f>P110+P111+P112+P113+P115</f>
        <v>0</v>
      </c>
      <c r="Q109" s="389"/>
      <c r="R109" s="220">
        <f>R110+R111+R112+R113+R115</f>
        <v>0</v>
      </c>
      <c r="S109" s="232">
        <f>S110+S111+S112+S113+S115</f>
        <v>0</v>
      </c>
      <c r="T109" s="219">
        <f>H109+N109</f>
        <v>0</v>
      </c>
      <c r="U109" s="220">
        <f>J109+P109</f>
        <v>0</v>
      </c>
      <c r="V109" s="232">
        <f>L109+R109</f>
        <v>0</v>
      </c>
    </row>
    <row r="110" spans="1:22" ht="29.25" customHeight="1">
      <c r="A110" s="134" t="s">
        <v>157</v>
      </c>
      <c r="B110" s="468" t="s">
        <v>109</v>
      </c>
      <c r="C110" s="468"/>
      <c r="D110" s="468"/>
      <c r="E110" s="468"/>
      <c r="F110" s="11" t="s">
        <v>116</v>
      </c>
      <c r="G110" s="71" t="s">
        <v>249</v>
      </c>
      <c r="H110" s="420"/>
      <c r="I110" s="379"/>
      <c r="J110" s="378"/>
      <c r="K110" s="379"/>
      <c r="L110" s="478"/>
      <c r="M110" s="479"/>
      <c r="N110" s="391"/>
      <c r="O110" s="379"/>
      <c r="P110" s="378"/>
      <c r="Q110" s="379"/>
      <c r="R110" s="46"/>
      <c r="S110" s="46"/>
      <c r="T110" s="222">
        <f aca="true" t="shared" si="35" ref="T110:T115">H110+N110</f>
        <v>0</v>
      </c>
      <c r="U110" s="223">
        <f aca="true" t="shared" si="36" ref="U110:U115">J110+P110</f>
        <v>0</v>
      </c>
      <c r="V110" s="233">
        <f aca="true" t="shared" si="37" ref="V110:V115">L110+R110</f>
        <v>0</v>
      </c>
    </row>
    <row r="111" spans="1:22" ht="29.25" customHeight="1">
      <c r="A111" s="135" t="s">
        <v>158</v>
      </c>
      <c r="B111" s="398" t="s">
        <v>110</v>
      </c>
      <c r="C111" s="398"/>
      <c r="D111" s="398"/>
      <c r="E111" s="398"/>
      <c r="F111" s="7" t="s">
        <v>116</v>
      </c>
      <c r="G111" s="72" t="s">
        <v>250</v>
      </c>
      <c r="H111" s="381"/>
      <c r="I111" s="330"/>
      <c r="J111" s="329"/>
      <c r="K111" s="330"/>
      <c r="L111" s="309"/>
      <c r="M111" s="310"/>
      <c r="N111" s="380"/>
      <c r="O111" s="330"/>
      <c r="P111" s="329"/>
      <c r="Q111" s="330"/>
      <c r="R111" s="19"/>
      <c r="S111" s="19"/>
      <c r="T111" s="236">
        <f t="shared" si="35"/>
        <v>0</v>
      </c>
      <c r="U111" s="211">
        <f t="shared" si="36"/>
        <v>0</v>
      </c>
      <c r="V111" s="237">
        <f t="shared" si="37"/>
        <v>0</v>
      </c>
    </row>
    <row r="112" spans="1:22" ht="29.25" customHeight="1">
      <c r="A112" s="135" t="s">
        <v>159</v>
      </c>
      <c r="B112" s="398" t="s">
        <v>175</v>
      </c>
      <c r="C112" s="398"/>
      <c r="D112" s="398"/>
      <c r="E112" s="398"/>
      <c r="F112" s="7" t="s">
        <v>116</v>
      </c>
      <c r="G112" s="72" t="s">
        <v>251</v>
      </c>
      <c r="H112" s="381"/>
      <c r="I112" s="330"/>
      <c r="J112" s="329"/>
      <c r="K112" s="330"/>
      <c r="L112" s="309"/>
      <c r="M112" s="310"/>
      <c r="N112" s="380"/>
      <c r="O112" s="330"/>
      <c r="P112" s="329"/>
      <c r="Q112" s="330"/>
      <c r="R112" s="19"/>
      <c r="S112" s="19"/>
      <c r="T112" s="236">
        <f t="shared" si="35"/>
        <v>0</v>
      </c>
      <c r="U112" s="211">
        <f t="shared" si="36"/>
        <v>0</v>
      </c>
      <c r="V112" s="237">
        <f t="shared" si="37"/>
        <v>0</v>
      </c>
    </row>
    <row r="113" spans="1:22" ht="29.25" customHeight="1">
      <c r="A113" s="135" t="s">
        <v>160</v>
      </c>
      <c r="B113" s="398" t="s">
        <v>111</v>
      </c>
      <c r="C113" s="398"/>
      <c r="D113" s="398"/>
      <c r="E113" s="398"/>
      <c r="F113" s="7" t="s">
        <v>116</v>
      </c>
      <c r="G113" s="72" t="s">
        <v>252</v>
      </c>
      <c r="H113" s="381"/>
      <c r="I113" s="330"/>
      <c r="J113" s="329"/>
      <c r="K113" s="330"/>
      <c r="L113" s="309"/>
      <c r="M113" s="310"/>
      <c r="N113" s="380"/>
      <c r="O113" s="330"/>
      <c r="P113" s="329"/>
      <c r="Q113" s="330"/>
      <c r="R113" s="19"/>
      <c r="S113" s="19"/>
      <c r="T113" s="236">
        <f t="shared" si="35"/>
        <v>0</v>
      </c>
      <c r="U113" s="211">
        <f t="shared" si="36"/>
        <v>0</v>
      </c>
      <c r="V113" s="237">
        <f t="shared" si="37"/>
        <v>0</v>
      </c>
    </row>
    <row r="114" spans="1:22" ht="29.25" customHeight="1">
      <c r="A114" s="135" t="s">
        <v>162</v>
      </c>
      <c r="B114" s="398" t="s">
        <v>172</v>
      </c>
      <c r="C114" s="398"/>
      <c r="D114" s="398"/>
      <c r="E114" s="398"/>
      <c r="F114" s="7" t="s">
        <v>116</v>
      </c>
      <c r="G114" s="72" t="s">
        <v>253</v>
      </c>
      <c r="H114" s="381"/>
      <c r="I114" s="330"/>
      <c r="J114" s="329"/>
      <c r="K114" s="330"/>
      <c r="L114" s="309"/>
      <c r="M114" s="310"/>
      <c r="N114" s="380"/>
      <c r="O114" s="330"/>
      <c r="P114" s="329"/>
      <c r="Q114" s="330"/>
      <c r="R114" s="19"/>
      <c r="S114" s="19"/>
      <c r="T114" s="236">
        <f t="shared" si="35"/>
        <v>0</v>
      </c>
      <c r="U114" s="211">
        <f t="shared" si="36"/>
        <v>0</v>
      </c>
      <c r="V114" s="237">
        <f t="shared" si="37"/>
        <v>0</v>
      </c>
    </row>
    <row r="115" spans="1:22" ht="29.25" customHeight="1" thickBot="1">
      <c r="A115" s="139" t="s">
        <v>161</v>
      </c>
      <c r="B115" s="448" t="s">
        <v>184</v>
      </c>
      <c r="C115" s="448"/>
      <c r="D115" s="448"/>
      <c r="E115" s="448"/>
      <c r="F115" s="10" t="s">
        <v>116</v>
      </c>
      <c r="G115" s="78" t="s">
        <v>254</v>
      </c>
      <c r="H115" s="435"/>
      <c r="I115" s="366"/>
      <c r="J115" s="365"/>
      <c r="K115" s="366"/>
      <c r="L115" s="476"/>
      <c r="M115" s="477"/>
      <c r="N115" s="387"/>
      <c r="O115" s="366"/>
      <c r="P115" s="365"/>
      <c r="Q115" s="366"/>
      <c r="R115" s="20"/>
      <c r="S115" s="20"/>
      <c r="T115" s="238">
        <f t="shared" si="35"/>
        <v>0</v>
      </c>
      <c r="U115" s="226">
        <f t="shared" si="36"/>
        <v>0</v>
      </c>
      <c r="V115" s="239">
        <f t="shared" si="37"/>
        <v>0</v>
      </c>
    </row>
    <row r="116" spans="1:22" ht="30.75" customHeight="1">
      <c r="A116" s="140" t="s">
        <v>70</v>
      </c>
      <c r="B116" s="473" t="s">
        <v>299</v>
      </c>
      <c r="C116" s="473"/>
      <c r="D116" s="473"/>
      <c r="E116" s="473"/>
      <c r="F116" s="47" t="s">
        <v>281</v>
      </c>
      <c r="G116" s="76" t="s">
        <v>255</v>
      </c>
      <c r="H116" s="375">
        <f>IF(H100=0,,L23*1000/H100)</f>
        <v>0</v>
      </c>
      <c r="I116" s="376"/>
      <c r="J116" s="377">
        <f>IF(J100=0,,L61*1000/J100)</f>
        <v>0</v>
      </c>
      <c r="K116" s="376"/>
      <c r="L116" s="474"/>
      <c r="M116" s="475"/>
      <c r="N116" s="375">
        <f>IF(N100=0,,T23*1000/N100)</f>
        <v>0</v>
      </c>
      <c r="O116" s="376"/>
      <c r="P116" s="377">
        <f>IF(P100=0,,T61*1000/P100)</f>
        <v>0</v>
      </c>
      <c r="Q116" s="376"/>
      <c r="R116" s="93"/>
      <c r="S116" s="93"/>
      <c r="T116" s="240">
        <f>IF(T100=0,,V23*1000/T100)</f>
        <v>0</v>
      </c>
      <c r="U116" s="208">
        <f>IF(U100=0,,V61*1000/U100)</f>
        <v>0</v>
      </c>
      <c r="V116" s="241">
        <f>IF(L100+R100=0,,(L116*L100+R116*R100)/(L100+R100))</f>
        <v>0</v>
      </c>
    </row>
    <row r="117" spans="1:22" ht="30.75" customHeight="1">
      <c r="A117" s="135" t="s">
        <v>71</v>
      </c>
      <c r="B117" s="471" t="s">
        <v>300</v>
      </c>
      <c r="C117" s="471"/>
      <c r="D117" s="471"/>
      <c r="E117" s="471"/>
      <c r="F117" s="2" t="s">
        <v>281</v>
      </c>
      <c r="G117" s="72" t="s">
        <v>256</v>
      </c>
      <c r="H117" s="362">
        <f>IF(H109=0,,L23*1000/H109)</f>
        <v>0</v>
      </c>
      <c r="I117" s="363"/>
      <c r="J117" s="333">
        <f>IF(J109=0,,L61*1000/J109)</f>
        <v>0</v>
      </c>
      <c r="K117" s="363"/>
      <c r="L117" s="333">
        <f>IF(L109=0,,L116*L100/L109)</f>
        <v>0</v>
      </c>
      <c r="M117" s="335"/>
      <c r="N117" s="362">
        <f>IF(N109=0,,T23*1000/N109)</f>
        <v>0</v>
      </c>
      <c r="O117" s="363"/>
      <c r="P117" s="333">
        <f>IF(P109=0,,T61*1000/P109)</f>
        <v>0</v>
      </c>
      <c r="Q117" s="363"/>
      <c r="R117" s="212">
        <f>IF(R109=0,,R116*R100/R109)</f>
        <v>0</v>
      </c>
      <c r="S117" s="212">
        <f>IF(S109=0,,S116*S100/S109)</f>
        <v>0</v>
      </c>
      <c r="T117" s="236">
        <f>IF(T109=0,,V23*1000/T109)</f>
        <v>0</v>
      </c>
      <c r="U117" s="211">
        <f>IF(U109=0,,V61*1000/U109)</f>
        <v>0</v>
      </c>
      <c r="V117" s="234">
        <f>IF(L109+R109=0,,(V116*(L100+R100)/(L109+R109)))</f>
        <v>0</v>
      </c>
    </row>
    <row r="118" spans="1:22" ht="59.25" customHeight="1">
      <c r="A118" s="135" t="s">
        <v>72</v>
      </c>
      <c r="B118" s="469" t="s">
        <v>293</v>
      </c>
      <c r="C118" s="469"/>
      <c r="D118" s="469"/>
      <c r="E118" s="469"/>
      <c r="F118" s="2" t="s">
        <v>121</v>
      </c>
      <c r="G118" s="72" t="s">
        <v>257</v>
      </c>
      <c r="H118" s="336"/>
      <c r="I118" s="337"/>
      <c r="J118" s="337"/>
      <c r="K118" s="337"/>
      <c r="L118" s="333">
        <f>L119*L100/1000</f>
        <v>0</v>
      </c>
      <c r="M118" s="334"/>
      <c r="N118" s="336"/>
      <c r="O118" s="337"/>
      <c r="P118" s="337"/>
      <c r="Q118" s="337"/>
      <c r="R118" s="212">
        <f>R119*R100/1000</f>
        <v>0</v>
      </c>
      <c r="S118" s="212">
        <f>S119*S100/1000</f>
        <v>0</v>
      </c>
      <c r="T118" s="236">
        <f>H118+N118</f>
        <v>0</v>
      </c>
      <c r="U118" s="211">
        <f>J118+P118</f>
        <v>0</v>
      </c>
      <c r="V118" s="234">
        <f>L118+R118</f>
        <v>0</v>
      </c>
    </row>
    <row r="119" spans="1:22" ht="29.25">
      <c r="A119" s="135" t="s">
        <v>73</v>
      </c>
      <c r="B119" s="471" t="s">
        <v>301</v>
      </c>
      <c r="C119" s="471"/>
      <c r="D119" s="471"/>
      <c r="E119" s="471"/>
      <c r="F119" s="2" t="s">
        <v>122</v>
      </c>
      <c r="G119" s="72" t="s">
        <v>258</v>
      </c>
      <c r="H119" s="362">
        <f>IF(H100=0,,H118*1000/H100)</f>
        <v>0</v>
      </c>
      <c r="I119" s="363"/>
      <c r="J119" s="333">
        <f>IF(J100=0,,J118*1000/J100)</f>
        <v>0</v>
      </c>
      <c r="K119" s="363"/>
      <c r="L119" s="329"/>
      <c r="M119" s="472"/>
      <c r="N119" s="362">
        <f>IF(N100=0,,N118*1000/N100)</f>
        <v>0</v>
      </c>
      <c r="O119" s="363"/>
      <c r="P119" s="333">
        <f>IF(P100=0,,P118*1000/P100)</f>
        <v>0</v>
      </c>
      <c r="Q119" s="363"/>
      <c r="R119" s="94"/>
      <c r="S119" s="94"/>
      <c r="T119" s="236">
        <f>IF(T100=0,,T118*1000/T100)</f>
        <v>0</v>
      </c>
      <c r="U119" s="211">
        <f>IF(U100=0,,U118*1000/U100)</f>
        <v>0</v>
      </c>
      <c r="V119" s="234">
        <f>IF(V100=0,,V118*1000/V100)</f>
        <v>0</v>
      </c>
    </row>
    <row r="120" spans="1:22" ht="29.25">
      <c r="A120" s="135" t="s">
        <v>74</v>
      </c>
      <c r="B120" s="471" t="s">
        <v>302</v>
      </c>
      <c r="C120" s="471"/>
      <c r="D120" s="471"/>
      <c r="E120" s="471"/>
      <c r="F120" s="2" t="s">
        <v>122</v>
      </c>
      <c r="G120" s="72" t="s">
        <v>259</v>
      </c>
      <c r="H120" s="362">
        <f>IF(H109=0,,H118*1000/H109)</f>
        <v>0</v>
      </c>
      <c r="I120" s="363"/>
      <c r="J120" s="333">
        <f>IF(J109=0,,J118*1000/J109)</f>
        <v>0</v>
      </c>
      <c r="K120" s="363"/>
      <c r="L120" s="333">
        <f>IF(L109=0,,L118*1000/L109)</f>
        <v>0</v>
      </c>
      <c r="M120" s="334"/>
      <c r="N120" s="362">
        <f>IF(N109=0,,N118*1000/N109)</f>
        <v>0</v>
      </c>
      <c r="O120" s="363"/>
      <c r="P120" s="333">
        <f>IF(P109=0,,P118*1000/P109)</f>
        <v>0</v>
      </c>
      <c r="Q120" s="363"/>
      <c r="R120" s="212">
        <f>IF(R109=0,,R118*1000/R109)</f>
        <v>0</v>
      </c>
      <c r="S120" s="212">
        <f>IF(S109=0,,S118*1000/S109)</f>
        <v>0</v>
      </c>
      <c r="T120" s="236">
        <f>IF(T109=0,,T118*1000/T109)</f>
        <v>0</v>
      </c>
      <c r="U120" s="211">
        <f>IF(U109=0,,U118*1000/U109)</f>
        <v>0</v>
      </c>
      <c r="V120" s="234">
        <f>IF(V109=0,,V118*1000/V109)</f>
        <v>0</v>
      </c>
    </row>
    <row r="121" spans="1:22" ht="56.25" customHeight="1">
      <c r="A121" s="135" t="s">
        <v>75</v>
      </c>
      <c r="B121" s="469" t="s">
        <v>123</v>
      </c>
      <c r="C121" s="469"/>
      <c r="D121" s="469"/>
      <c r="E121" s="469"/>
      <c r="F121" s="2" t="s">
        <v>279</v>
      </c>
      <c r="G121" s="72" t="s">
        <v>260</v>
      </c>
      <c r="H121" s="336"/>
      <c r="I121" s="337"/>
      <c r="J121" s="337"/>
      <c r="K121" s="337"/>
      <c r="L121" s="337"/>
      <c r="M121" s="470"/>
      <c r="N121" s="336"/>
      <c r="O121" s="337"/>
      <c r="P121" s="337"/>
      <c r="Q121" s="337"/>
      <c r="R121" s="48"/>
      <c r="S121" s="48"/>
      <c r="T121" s="242">
        <f>H121+N121</f>
        <v>0</v>
      </c>
      <c r="U121" s="243">
        <f>J121+P121</f>
        <v>0</v>
      </c>
      <c r="V121" s="244">
        <f>L121+R121</f>
        <v>0</v>
      </c>
    </row>
    <row r="122" spans="1:22" ht="29.25" customHeight="1">
      <c r="A122" s="135" t="s">
        <v>76</v>
      </c>
      <c r="B122" s="471" t="s">
        <v>301</v>
      </c>
      <c r="C122" s="471"/>
      <c r="D122" s="471"/>
      <c r="E122" s="471"/>
      <c r="F122" s="2" t="s">
        <v>284</v>
      </c>
      <c r="G122" s="72" t="s">
        <v>261</v>
      </c>
      <c r="H122" s="362">
        <f>IF(H100=0,,H121*1000/H100)</f>
        <v>0</v>
      </c>
      <c r="I122" s="363"/>
      <c r="J122" s="333">
        <f>IF(J100=0,,J121*1000/J100)</f>
        <v>0</v>
      </c>
      <c r="K122" s="363"/>
      <c r="L122" s="333">
        <f>IF(L100=0,,L121*1000/L100)</f>
        <v>0</v>
      </c>
      <c r="M122" s="335"/>
      <c r="N122" s="362">
        <f>IF(N100=0,,N121*1000/N100)</f>
        <v>0</v>
      </c>
      <c r="O122" s="363"/>
      <c r="P122" s="333">
        <f>IF(P100=0,,P121*1000/P100)</f>
        <v>0</v>
      </c>
      <c r="Q122" s="363"/>
      <c r="R122" s="212">
        <f>IF(R100=0,,R121*1000/R100)</f>
        <v>0</v>
      </c>
      <c r="S122" s="212">
        <f>IF(S100=0,,S121*1000/S100)</f>
        <v>0</v>
      </c>
      <c r="T122" s="236">
        <f>IF(T100=0,,T121*1000/T100)</f>
        <v>0</v>
      </c>
      <c r="U122" s="211">
        <f>IF(U100=0,,U121*1000/U100)</f>
        <v>0</v>
      </c>
      <c r="V122" s="234">
        <f>IF(V100=0,,V121*1000/V100)</f>
        <v>0</v>
      </c>
    </row>
    <row r="123" spans="1:22" ht="29.25" customHeight="1" thickBot="1">
      <c r="A123" s="136" t="s">
        <v>77</v>
      </c>
      <c r="B123" s="465" t="s">
        <v>302</v>
      </c>
      <c r="C123" s="465"/>
      <c r="D123" s="465"/>
      <c r="E123" s="465"/>
      <c r="F123" s="4" t="s">
        <v>284</v>
      </c>
      <c r="G123" s="73" t="s">
        <v>262</v>
      </c>
      <c r="H123" s="382">
        <f>IF(H109=0,,H121*1000/H109)</f>
        <v>0</v>
      </c>
      <c r="I123" s="364"/>
      <c r="J123" s="327">
        <f>IF(J109=0,,J121*1000/J109)</f>
        <v>0</v>
      </c>
      <c r="K123" s="364"/>
      <c r="L123" s="327">
        <f>IF(L109=0,,L121*1000/L109)</f>
        <v>0</v>
      </c>
      <c r="M123" s="328"/>
      <c r="N123" s="382">
        <f>IF(N109=0,,N121*1000/N109)</f>
        <v>0</v>
      </c>
      <c r="O123" s="364"/>
      <c r="P123" s="327">
        <f>IF(P109=0,,P121*1000/P109)</f>
        <v>0</v>
      </c>
      <c r="Q123" s="364"/>
      <c r="R123" s="215">
        <f>IF(R109=0,,R121*1000/R109)</f>
        <v>0</v>
      </c>
      <c r="S123" s="215">
        <f>IF(S109=0,,S121*1000/S109)</f>
        <v>0</v>
      </c>
      <c r="T123" s="245">
        <f>IF(T109=0,,T121*1000/T109)</f>
        <v>0</v>
      </c>
      <c r="U123" s="214">
        <f>IF(U109=0,,U121*1000/U109)</f>
        <v>0</v>
      </c>
      <c r="V123" s="246">
        <f>IF(V109=0,,V121*1000/V109)</f>
        <v>0</v>
      </c>
    </row>
    <row r="124" spans="1:22" ht="90.75" customHeight="1">
      <c r="A124" s="142" t="s">
        <v>78</v>
      </c>
      <c r="B124" s="466" t="s">
        <v>125</v>
      </c>
      <c r="C124" s="466"/>
      <c r="D124" s="466"/>
      <c r="E124" s="466"/>
      <c r="F124" s="49" t="s">
        <v>124</v>
      </c>
      <c r="G124" s="79" t="s">
        <v>263</v>
      </c>
      <c r="H124" s="467">
        <f>H125+H126+H127</f>
        <v>0</v>
      </c>
      <c r="I124" s="288"/>
      <c r="J124" s="287">
        <f>J125+J126+J127</f>
        <v>0</v>
      </c>
      <c r="K124" s="288"/>
      <c r="L124" s="287">
        <f>L125+L126+L127</f>
        <v>0</v>
      </c>
      <c r="M124" s="326"/>
      <c r="N124" s="289">
        <f>N125+N126+N127</f>
        <v>0</v>
      </c>
      <c r="O124" s="288"/>
      <c r="P124" s="287">
        <f>P125+P126+P127</f>
        <v>0</v>
      </c>
      <c r="Q124" s="288"/>
      <c r="R124" s="247">
        <f>R125+R126+R127</f>
        <v>0</v>
      </c>
      <c r="S124" s="247">
        <f>S125+S126+S127</f>
        <v>0</v>
      </c>
      <c r="T124" s="248">
        <f>T125+T126+T127</f>
        <v>0</v>
      </c>
      <c r="U124" s="249">
        <f>U125+U126+U127</f>
        <v>0</v>
      </c>
      <c r="V124" s="250">
        <f>V125+V126+V127</f>
        <v>0</v>
      </c>
    </row>
    <row r="125" spans="1:22" ht="29.25">
      <c r="A125" s="134" t="s">
        <v>163</v>
      </c>
      <c r="B125" s="468" t="s">
        <v>126</v>
      </c>
      <c r="C125" s="468"/>
      <c r="D125" s="468"/>
      <c r="E125" s="468"/>
      <c r="F125" s="12" t="s">
        <v>124</v>
      </c>
      <c r="G125" s="71" t="s">
        <v>264</v>
      </c>
      <c r="H125" s="447"/>
      <c r="I125" s="285"/>
      <c r="J125" s="285"/>
      <c r="K125" s="285"/>
      <c r="L125" s="285"/>
      <c r="M125" s="417"/>
      <c r="N125" s="286"/>
      <c r="O125" s="285"/>
      <c r="P125" s="285"/>
      <c r="Q125" s="285"/>
      <c r="R125" s="50"/>
      <c r="S125" s="50"/>
      <c r="T125" s="251">
        <f>H125+N125</f>
        <v>0</v>
      </c>
      <c r="U125" s="252">
        <f>J125+P125</f>
        <v>0</v>
      </c>
      <c r="V125" s="253">
        <f>L125+R125</f>
        <v>0</v>
      </c>
    </row>
    <row r="126" spans="1:22" ht="29.25" customHeight="1">
      <c r="A126" s="135" t="s">
        <v>164</v>
      </c>
      <c r="B126" s="398" t="s">
        <v>127</v>
      </c>
      <c r="C126" s="398"/>
      <c r="D126" s="398"/>
      <c r="E126" s="398"/>
      <c r="F126" s="2" t="s">
        <v>124</v>
      </c>
      <c r="G126" s="72" t="s">
        <v>265</v>
      </c>
      <c r="H126" s="451"/>
      <c r="I126" s="371"/>
      <c r="J126" s="371"/>
      <c r="K126" s="371"/>
      <c r="L126" s="371"/>
      <c r="M126" s="433"/>
      <c r="N126" s="370"/>
      <c r="O126" s="371"/>
      <c r="P126" s="371"/>
      <c r="Q126" s="371"/>
      <c r="R126" s="51"/>
      <c r="S126" s="51"/>
      <c r="T126" s="254">
        <f>H126+N126</f>
        <v>0</v>
      </c>
      <c r="U126" s="255">
        <f>J126+P126</f>
        <v>0</v>
      </c>
      <c r="V126" s="256">
        <f>L126+R126</f>
        <v>0</v>
      </c>
    </row>
    <row r="127" spans="1:22" ht="29.25" customHeight="1" thickBot="1">
      <c r="A127" s="139" t="s">
        <v>165</v>
      </c>
      <c r="B127" s="448" t="s">
        <v>128</v>
      </c>
      <c r="C127" s="448"/>
      <c r="D127" s="448"/>
      <c r="E127" s="448"/>
      <c r="F127" s="52" t="s">
        <v>124</v>
      </c>
      <c r="G127" s="78" t="s">
        <v>266</v>
      </c>
      <c r="H127" s="449"/>
      <c r="I127" s="277"/>
      <c r="J127" s="277"/>
      <c r="K127" s="277"/>
      <c r="L127" s="277"/>
      <c r="M127" s="446"/>
      <c r="N127" s="290"/>
      <c r="O127" s="277"/>
      <c r="P127" s="277"/>
      <c r="Q127" s="277"/>
      <c r="R127" s="53"/>
      <c r="S127" s="53"/>
      <c r="T127" s="257">
        <f>H127+N127</f>
        <v>0</v>
      </c>
      <c r="U127" s="258">
        <f>J127+P127</f>
        <v>0</v>
      </c>
      <c r="V127" s="259">
        <f>L127+R127</f>
        <v>0</v>
      </c>
    </row>
    <row r="128" spans="1:22" ht="87" customHeight="1" thickBot="1">
      <c r="A128" s="137" t="s">
        <v>166</v>
      </c>
      <c r="B128" s="459" t="s">
        <v>282</v>
      </c>
      <c r="C128" s="459"/>
      <c r="D128" s="459"/>
      <c r="E128" s="459"/>
      <c r="F128" s="9" t="s">
        <v>124</v>
      </c>
      <c r="G128" s="69" t="s">
        <v>267</v>
      </c>
      <c r="H128" s="275" t="s">
        <v>19</v>
      </c>
      <c r="I128" s="276"/>
      <c r="J128" s="374" t="s">
        <v>19</v>
      </c>
      <c r="K128" s="374"/>
      <c r="L128" s="374" t="s">
        <v>19</v>
      </c>
      <c r="M128" s="434"/>
      <c r="N128" s="276" t="s">
        <v>19</v>
      </c>
      <c r="O128" s="374"/>
      <c r="P128" s="273" t="s">
        <v>19</v>
      </c>
      <c r="Q128" s="276"/>
      <c r="R128" s="189" t="s">
        <v>19</v>
      </c>
      <c r="S128" s="189" t="s">
        <v>19</v>
      </c>
      <c r="T128" s="95"/>
      <c r="U128" s="96"/>
      <c r="V128" s="97"/>
    </row>
    <row r="129" spans="1:22" ht="62.25" customHeight="1" thickBot="1">
      <c r="A129" s="137" t="s">
        <v>167</v>
      </c>
      <c r="B129" s="459" t="s">
        <v>283</v>
      </c>
      <c r="C129" s="459"/>
      <c r="D129" s="459"/>
      <c r="E129" s="459"/>
      <c r="F129" s="9" t="s">
        <v>124</v>
      </c>
      <c r="G129" s="69" t="s">
        <v>268</v>
      </c>
      <c r="H129" s="275" t="s">
        <v>186</v>
      </c>
      <c r="I129" s="276"/>
      <c r="J129" s="273" t="s">
        <v>186</v>
      </c>
      <c r="K129" s="276"/>
      <c r="L129" s="273" t="s">
        <v>186</v>
      </c>
      <c r="M129" s="274"/>
      <c r="N129" s="275" t="s">
        <v>186</v>
      </c>
      <c r="O129" s="276"/>
      <c r="P129" s="273" t="s">
        <v>186</v>
      </c>
      <c r="Q129" s="276"/>
      <c r="R129" s="189" t="s">
        <v>186</v>
      </c>
      <c r="S129" s="189" t="s">
        <v>186</v>
      </c>
      <c r="T129" s="95"/>
      <c r="U129" s="96"/>
      <c r="V129" s="97"/>
    </row>
    <row r="130" spans="1:22" ht="70.5" customHeight="1">
      <c r="A130" s="142" t="s">
        <v>170</v>
      </c>
      <c r="B130" s="466" t="s">
        <v>294</v>
      </c>
      <c r="C130" s="466"/>
      <c r="D130" s="466"/>
      <c r="E130" s="466"/>
      <c r="F130" s="49" t="s">
        <v>124</v>
      </c>
      <c r="G130" s="79" t="s">
        <v>269</v>
      </c>
      <c r="H130" s="467">
        <f>H131+H132+H133</f>
        <v>0</v>
      </c>
      <c r="I130" s="288"/>
      <c r="J130" s="287">
        <f>J131+J132+J133</f>
        <v>0</v>
      </c>
      <c r="K130" s="288"/>
      <c r="L130" s="287">
        <f>L131+L132+L133</f>
        <v>0</v>
      </c>
      <c r="M130" s="326"/>
      <c r="N130" s="289">
        <f>N131+N132+N133</f>
        <v>0</v>
      </c>
      <c r="O130" s="288"/>
      <c r="P130" s="287">
        <f>P131+P132+P133</f>
        <v>0</v>
      </c>
      <c r="Q130" s="288"/>
      <c r="R130" s="247">
        <f>R131+R132+R133</f>
        <v>0</v>
      </c>
      <c r="S130" s="247">
        <f>S131+S132+S133</f>
        <v>0</v>
      </c>
      <c r="T130" s="248">
        <f>T131+T132+T133</f>
        <v>0</v>
      </c>
      <c r="U130" s="249">
        <f>U131+U132+U133</f>
        <v>0</v>
      </c>
      <c r="V130" s="250">
        <f>V131+V132+V133</f>
        <v>0</v>
      </c>
    </row>
    <row r="131" spans="1:22" ht="29.25" customHeight="1">
      <c r="A131" s="134" t="s">
        <v>179</v>
      </c>
      <c r="B131" s="464" t="s">
        <v>129</v>
      </c>
      <c r="C131" s="464"/>
      <c r="D131" s="464"/>
      <c r="E131" s="464"/>
      <c r="F131" s="12" t="s">
        <v>124</v>
      </c>
      <c r="G131" s="71" t="s">
        <v>270</v>
      </c>
      <c r="H131" s="447"/>
      <c r="I131" s="285"/>
      <c r="J131" s="285"/>
      <c r="K131" s="285"/>
      <c r="L131" s="285"/>
      <c r="M131" s="417"/>
      <c r="N131" s="286"/>
      <c r="O131" s="285"/>
      <c r="P131" s="285"/>
      <c r="Q131" s="285"/>
      <c r="R131" s="54"/>
      <c r="S131" s="54"/>
      <c r="T131" s="251">
        <f>H131+N131</f>
        <v>0</v>
      </c>
      <c r="U131" s="252">
        <f>J131+P131</f>
        <v>0</v>
      </c>
      <c r="V131" s="253">
        <f>L131+R131</f>
        <v>0</v>
      </c>
    </row>
    <row r="132" spans="1:22" ht="29.25" customHeight="1">
      <c r="A132" s="135" t="s">
        <v>180</v>
      </c>
      <c r="B132" s="439" t="s">
        <v>130</v>
      </c>
      <c r="C132" s="439"/>
      <c r="D132" s="439"/>
      <c r="E132" s="439"/>
      <c r="F132" s="2" t="s">
        <v>124</v>
      </c>
      <c r="G132" s="72" t="s">
        <v>271</v>
      </c>
      <c r="H132" s="451"/>
      <c r="I132" s="371"/>
      <c r="J132" s="371"/>
      <c r="K132" s="371"/>
      <c r="L132" s="371"/>
      <c r="M132" s="433"/>
      <c r="N132" s="370"/>
      <c r="O132" s="371"/>
      <c r="P132" s="371"/>
      <c r="Q132" s="371"/>
      <c r="R132" s="51"/>
      <c r="S132" s="51"/>
      <c r="T132" s="254">
        <f>H132+N132</f>
        <v>0</v>
      </c>
      <c r="U132" s="255">
        <f>J132+P132</f>
        <v>0</v>
      </c>
      <c r="V132" s="256">
        <f>L132+R132</f>
        <v>0</v>
      </c>
    </row>
    <row r="133" spans="1:22" ht="30" thickBot="1">
      <c r="A133" s="136" t="s">
        <v>181</v>
      </c>
      <c r="B133" s="437" t="s">
        <v>131</v>
      </c>
      <c r="C133" s="437"/>
      <c r="D133" s="437"/>
      <c r="E133" s="437"/>
      <c r="F133" s="4" t="s">
        <v>124</v>
      </c>
      <c r="G133" s="73" t="s">
        <v>272</v>
      </c>
      <c r="H133" s="440"/>
      <c r="I133" s="373"/>
      <c r="J133" s="373"/>
      <c r="K133" s="373"/>
      <c r="L133" s="373"/>
      <c r="M133" s="445"/>
      <c r="N133" s="372"/>
      <c r="O133" s="373"/>
      <c r="P133" s="373"/>
      <c r="Q133" s="373"/>
      <c r="R133" s="53"/>
      <c r="S133" s="53"/>
      <c r="T133" s="260">
        <f>H133+N133</f>
        <v>0</v>
      </c>
      <c r="U133" s="261">
        <f>J133+P133</f>
        <v>0</v>
      </c>
      <c r="V133" s="262">
        <f>L133+R133</f>
        <v>0</v>
      </c>
    </row>
    <row r="134" spans="1:22" ht="56.25" customHeight="1" thickBot="1">
      <c r="A134" s="143" t="s">
        <v>182</v>
      </c>
      <c r="B134" s="462" t="s">
        <v>285</v>
      </c>
      <c r="C134" s="462"/>
      <c r="D134" s="462"/>
      <c r="E134" s="462"/>
      <c r="F134" s="55" t="s">
        <v>124</v>
      </c>
      <c r="G134" s="80" t="s">
        <v>273</v>
      </c>
      <c r="H134" s="275" t="s">
        <v>186</v>
      </c>
      <c r="I134" s="276"/>
      <c r="J134" s="273" t="s">
        <v>186</v>
      </c>
      <c r="K134" s="276"/>
      <c r="L134" s="273" t="s">
        <v>186</v>
      </c>
      <c r="M134" s="274"/>
      <c r="N134" s="275" t="s">
        <v>186</v>
      </c>
      <c r="O134" s="276"/>
      <c r="P134" s="273" t="s">
        <v>186</v>
      </c>
      <c r="Q134" s="276"/>
      <c r="R134" s="193" t="s">
        <v>186</v>
      </c>
      <c r="S134" s="193" t="s">
        <v>186</v>
      </c>
      <c r="T134" s="98"/>
      <c r="U134" s="99"/>
      <c r="V134" s="100"/>
    </row>
    <row r="135" spans="1:22" ht="56.25" customHeight="1" thickBot="1">
      <c r="A135" s="137" t="s">
        <v>183</v>
      </c>
      <c r="B135" s="436" t="s">
        <v>188</v>
      </c>
      <c r="C135" s="436"/>
      <c r="D135" s="436"/>
      <c r="E135" s="436"/>
      <c r="F135" s="9" t="s">
        <v>133</v>
      </c>
      <c r="G135" s="69" t="s">
        <v>274</v>
      </c>
      <c r="H135" s="390">
        <f>IF(L23=0,,H100/L23/7*100)</f>
        <v>0</v>
      </c>
      <c r="I135" s="368"/>
      <c r="J135" s="369">
        <f>IF(L61=0,,J100/L61/7*100)</f>
        <v>0</v>
      </c>
      <c r="K135" s="368"/>
      <c r="L135" s="369">
        <f>IF((L116*L100)=0,,L100/(L116*L100/1000)/7*100)</f>
        <v>0</v>
      </c>
      <c r="M135" s="463"/>
      <c r="N135" s="367">
        <f>IF(T23=0,,N100/T23/7*100)</f>
        <v>0</v>
      </c>
      <c r="O135" s="368"/>
      <c r="P135" s="369">
        <f>IF(T61=0,,P100/T61/7*100)</f>
        <v>0</v>
      </c>
      <c r="Q135" s="368"/>
      <c r="R135" s="204">
        <f>IF((R116*R100)=0,,R100/(R116*R100/1000)/7*100)</f>
        <v>0</v>
      </c>
      <c r="S135" s="204">
        <f>IF((S116*S100)=0,,S100/(S116*S100/1000)/7*100)</f>
        <v>0</v>
      </c>
      <c r="T135" s="263">
        <f>IF(V23=0,,T100/V23/7*100)</f>
        <v>0</v>
      </c>
      <c r="U135" s="203">
        <f>IF(V61=0,,U100/V61/7*100)</f>
        <v>0</v>
      </c>
      <c r="V135" s="206">
        <f>IF((V116*V100/1000)=0,,V100/(V116*V100/1000)/7*100)</f>
        <v>0</v>
      </c>
    </row>
    <row r="136" spans="1:22" ht="15.75">
      <c r="A136" s="120"/>
      <c r="B136" s="56"/>
      <c r="C136" s="56"/>
      <c r="D136" s="56"/>
      <c r="E136" s="56"/>
      <c r="F136" s="120"/>
      <c r="G136" s="121"/>
      <c r="H136" s="56"/>
      <c r="I136" s="56"/>
      <c r="J136" s="56"/>
      <c r="K136" s="56"/>
      <c r="L136" s="56"/>
      <c r="M136" s="56"/>
      <c r="N136" s="84"/>
      <c r="O136" s="84"/>
      <c r="P136" s="84"/>
      <c r="Q136" s="84"/>
      <c r="R136" s="84"/>
      <c r="S136" s="84"/>
      <c r="T136" s="84"/>
      <c r="U136" s="84"/>
      <c r="V136" s="84"/>
    </row>
    <row r="137" spans="1:22" ht="30.75">
      <c r="A137" s="120"/>
      <c r="B137" s="57"/>
      <c r="C137" s="57"/>
      <c r="D137" s="441"/>
      <c r="E137" s="441"/>
      <c r="F137" s="91"/>
      <c r="G137" s="62"/>
      <c r="H137" s="58"/>
      <c r="I137" s="438"/>
      <c r="J137" s="438"/>
      <c r="K137" s="438"/>
      <c r="L137" s="438"/>
      <c r="M137" s="59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1:22" ht="20.25" customHeight="1">
      <c r="A138" s="120"/>
      <c r="B138" s="56"/>
      <c r="C138" s="60"/>
      <c r="D138" s="458" t="s">
        <v>86</v>
      </c>
      <c r="E138" s="458"/>
      <c r="F138" s="455"/>
      <c r="G138" s="456"/>
      <c r="H138" s="61"/>
      <c r="I138" s="457" t="s">
        <v>20</v>
      </c>
      <c r="J138" s="457"/>
      <c r="K138" s="457"/>
      <c r="L138" s="457"/>
      <c r="M138" s="59"/>
      <c r="N138" s="84"/>
      <c r="O138" s="84"/>
      <c r="P138" s="84"/>
      <c r="Q138" s="84"/>
      <c r="R138" s="84"/>
      <c r="S138" s="84"/>
      <c r="T138" s="84"/>
      <c r="U138" s="84"/>
      <c r="V138" s="84"/>
    </row>
    <row r="139" spans="1:22" ht="23.25">
      <c r="A139" s="120"/>
      <c r="B139" s="57"/>
      <c r="C139" s="57"/>
      <c r="D139" s="438"/>
      <c r="E139" s="438"/>
      <c r="F139" s="460"/>
      <c r="G139" s="461"/>
      <c r="H139" s="58"/>
      <c r="I139" s="438"/>
      <c r="J139" s="438"/>
      <c r="K139" s="438"/>
      <c r="L139" s="438"/>
      <c r="M139" s="59"/>
      <c r="N139" s="84"/>
      <c r="O139" s="84"/>
      <c r="P139" s="84"/>
      <c r="Q139" s="84"/>
      <c r="R139" s="84"/>
      <c r="S139" s="84"/>
      <c r="T139" s="84"/>
      <c r="U139" s="84"/>
      <c r="V139" s="84"/>
    </row>
    <row r="140" spans="1:22" ht="20.25" customHeight="1">
      <c r="A140" s="120"/>
      <c r="B140" s="60"/>
      <c r="C140" s="60"/>
      <c r="D140" s="458" t="s">
        <v>79</v>
      </c>
      <c r="E140" s="458"/>
      <c r="F140" s="92"/>
      <c r="G140" s="62" t="s">
        <v>295</v>
      </c>
      <c r="H140" s="61"/>
      <c r="I140" s="385" t="s">
        <v>20</v>
      </c>
      <c r="J140" s="385"/>
      <c r="K140" s="385"/>
      <c r="L140" s="385"/>
      <c r="M140" s="59"/>
      <c r="N140" s="84"/>
      <c r="O140" s="84"/>
      <c r="P140" s="84"/>
      <c r="Q140" s="84"/>
      <c r="R140" s="84"/>
      <c r="S140" s="84"/>
      <c r="T140" s="84"/>
      <c r="U140" s="84"/>
      <c r="V140" s="84"/>
    </row>
    <row r="141" spans="1:22" ht="23.25">
      <c r="A141" s="120"/>
      <c r="B141" s="57"/>
      <c r="C141" s="57"/>
      <c r="D141" s="438"/>
      <c r="E141" s="438"/>
      <c r="F141" s="122"/>
      <c r="G141" s="62"/>
      <c r="H141" s="58"/>
      <c r="I141" s="438"/>
      <c r="J141" s="438"/>
      <c r="K141" s="438"/>
      <c r="L141" s="438"/>
      <c r="M141" s="59"/>
      <c r="N141" s="84"/>
      <c r="O141" s="84"/>
      <c r="P141" s="84"/>
      <c r="Q141" s="84"/>
      <c r="R141" s="84"/>
      <c r="S141" s="84"/>
      <c r="T141" s="84"/>
      <c r="U141" s="84"/>
      <c r="V141" s="84"/>
    </row>
    <row r="142" spans="1:22" ht="20.25" customHeight="1">
      <c r="A142" s="120"/>
      <c r="B142" s="60"/>
      <c r="C142" s="60"/>
      <c r="D142" s="450" t="s">
        <v>80</v>
      </c>
      <c r="E142" s="450"/>
      <c r="F142" s="92"/>
      <c r="G142" s="62" t="s">
        <v>295</v>
      </c>
      <c r="H142" s="61"/>
      <c r="I142" s="385" t="s">
        <v>20</v>
      </c>
      <c r="J142" s="385"/>
      <c r="K142" s="385"/>
      <c r="L142" s="385"/>
      <c r="M142" s="59"/>
      <c r="N142" s="84"/>
      <c r="O142" s="84"/>
      <c r="P142" s="84"/>
      <c r="Q142" s="84"/>
      <c r="R142" s="84"/>
      <c r="S142" s="84"/>
      <c r="T142" s="84"/>
      <c r="U142" s="84"/>
      <c r="V142" s="84"/>
    </row>
    <row r="143" spans="1:22" ht="45" customHeight="1">
      <c r="A143" s="120"/>
      <c r="B143" s="57"/>
      <c r="C143" s="57"/>
      <c r="D143" s="454" t="s">
        <v>296</v>
      </c>
      <c r="E143" s="454"/>
      <c r="F143" s="123"/>
      <c r="G143" s="124" t="s">
        <v>83</v>
      </c>
      <c r="H143" s="63"/>
      <c r="I143" s="454" t="s">
        <v>195</v>
      </c>
      <c r="J143" s="454"/>
      <c r="K143" s="454"/>
      <c r="L143" s="454"/>
      <c r="M143" s="59"/>
      <c r="N143" s="84"/>
      <c r="O143" s="84"/>
      <c r="P143" s="84"/>
      <c r="Q143" s="84"/>
      <c r="R143" s="84"/>
      <c r="S143" s="84"/>
      <c r="T143" s="84"/>
      <c r="U143" s="84"/>
      <c r="V143" s="84"/>
    </row>
    <row r="144" spans="1:22" ht="12.75" customHeight="1">
      <c r="A144" s="265"/>
      <c r="B144" s="452"/>
      <c r="C144" s="452"/>
      <c r="D144" s="452"/>
      <c r="E144" s="452"/>
      <c r="F144" s="452"/>
      <c r="G144" s="452"/>
      <c r="H144" s="452"/>
      <c r="I144" s="452"/>
      <c r="J144" s="452"/>
      <c r="K144" s="453"/>
      <c r="L144" s="453"/>
      <c r="M144" s="264"/>
      <c r="N144" s="84"/>
      <c r="O144" s="84"/>
      <c r="P144" s="84"/>
      <c r="Q144" s="84"/>
      <c r="R144" s="84"/>
      <c r="S144" s="84"/>
      <c r="T144" s="84"/>
      <c r="U144" s="84"/>
      <c r="V144" s="84"/>
    </row>
    <row r="149" ht="45">
      <c r="A149" s="267" t="s">
        <v>303</v>
      </c>
    </row>
  </sheetData>
  <sheetProtection password="96B4" sheet="1" formatCells="0" formatColumns="0" formatRows="0" autoFilter="0" pivotTables="0"/>
  <mergeCells count="499">
    <mergeCell ref="L64:M64"/>
    <mergeCell ref="A56:A58"/>
    <mergeCell ref="L62:M62"/>
    <mergeCell ref="G56:G58"/>
    <mergeCell ref="H57:K57"/>
    <mergeCell ref="H56:M56"/>
    <mergeCell ref="L57:M58"/>
    <mergeCell ref="L61:M61"/>
    <mergeCell ref="B61:E61"/>
    <mergeCell ref="B62:E62"/>
    <mergeCell ref="B48:E48"/>
    <mergeCell ref="U55:V55"/>
    <mergeCell ref="T50:U50"/>
    <mergeCell ref="B51:E51"/>
    <mergeCell ref="V56:V58"/>
    <mergeCell ref="T51:U51"/>
    <mergeCell ref="L49:M49"/>
    <mergeCell ref="T61:U61"/>
    <mergeCell ref="T66:U66"/>
    <mergeCell ref="N56:U56"/>
    <mergeCell ref="N57:S57"/>
    <mergeCell ref="T65:U65"/>
    <mergeCell ref="T59:U59"/>
    <mergeCell ref="T64:U64"/>
    <mergeCell ref="T62:U62"/>
    <mergeCell ref="T57:U58"/>
    <mergeCell ref="T63:U63"/>
    <mergeCell ref="T42:U42"/>
    <mergeCell ref="A60:V60"/>
    <mergeCell ref="B46:E46"/>
    <mergeCell ref="L59:M59"/>
    <mergeCell ref="T47:U47"/>
    <mergeCell ref="T48:U48"/>
    <mergeCell ref="T44:U44"/>
    <mergeCell ref="T45:U45"/>
    <mergeCell ref="L47:M47"/>
    <mergeCell ref="L52:M52"/>
    <mergeCell ref="T31:U31"/>
    <mergeCell ref="T32:U32"/>
    <mergeCell ref="T43:U43"/>
    <mergeCell ref="T41:U41"/>
    <mergeCell ref="T28:U28"/>
    <mergeCell ref="T40:U40"/>
    <mergeCell ref="T34:U34"/>
    <mergeCell ref="T33:U33"/>
    <mergeCell ref="T29:U29"/>
    <mergeCell ref="T30:U30"/>
    <mergeCell ref="B40:E40"/>
    <mergeCell ref="B35:E35"/>
    <mergeCell ref="B44:E44"/>
    <mergeCell ref="B41:E41"/>
    <mergeCell ref="B42:E42"/>
    <mergeCell ref="B43:E43"/>
    <mergeCell ref="B36:E36"/>
    <mergeCell ref="B38:E38"/>
    <mergeCell ref="B37:E37"/>
    <mergeCell ref="L35:M35"/>
    <mergeCell ref="L24:M24"/>
    <mergeCell ref="L40:M40"/>
    <mergeCell ref="L27:M27"/>
    <mergeCell ref="L32:M32"/>
    <mergeCell ref="L42:M42"/>
    <mergeCell ref="L29:M29"/>
    <mergeCell ref="L30:M30"/>
    <mergeCell ref="B23:E23"/>
    <mergeCell ref="B34:E34"/>
    <mergeCell ref="L33:M33"/>
    <mergeCell ref="L26:M26"/>
    <mergeCell ref="B31:E31"/>
    <mergeCell ref="B32:E32"/>
    <mergeCell ref="B27:E27"/>
    <mergeCell ref="B28:E28"/>
    <mergeCell ref="B29:E29"/>
    <mergeCell ref="B33:E33"/>
    <mergeCell ref="H18:M18"/>
    <mergeCell ref="L28:M28"/>
    <mergeCell ref="L25:M25"/>
    <mergeCell ref="B24:E24"/>
    <mergeCell ref="B25:E25"/>
    <mergeCell ref="L19:M20"/>
    <mergeCell ref="A22:V22"/>
    <mergeCell ref="L23:M23"/>
    <mergeCell ref="B21:E21"/>
    <mergeCell ref="L21:M21"/>
    <mergeCell ref="B30:E30"/>
    <mergeCell ref="B50:E50"/>
    <mergeCell ref="F56:F58"/>
    <mergeCell ref="L45:M45"/>
    <mergeCell ref="L46:M46"/>
    <mergeCell ref="L44:M44"/>
    <mergeCell ref="L36:M36"/>
    <mergeCell ref="B49:E49"/>
    <mergeCell ref="B52:E52"/>
    <mergeCell ref="B56:E58"/>
    <mergeCell ref="T94:V95"/>
    <mergeCell ref="A16:V17"/>
    <mergeCell ref="V18:V20"/>
    <mergeCell ref="F18:F20"/>
    <mergeCell ref="B39:E39"/>
    <mergeCell ref="L39:M39"/>
    <mergeCell ref="L38:M38"/>
    <mergeCell ref="B26:E26"/>
    <mergeCell ref="B67:E67"/>
    <mergeCell ref="L66:M66"/>
    <mergeCell ref="L65:M65"/>
    <mergeCell ref="B68:E68"/>
    <mergeCell ref="L68:M68"/>
    <mergeCell ref="L67:M67"/>
    <mergeCell ref="B65:E65"/>
    <mergeCell ref="L48:M48"/>
    <mergeCell ref="L50:M50"/>
    <mergeCell ref="L51:M51"/>
    <mergeCell ref="B64:E64"/>
    <mergeCell ref="L63:M63"/>
    <mergeCell ref="B45:E45"/>
    <mergeCell ref="T46:U46"/>
    <mergeCell ref="B47:E47"/>
    <mergeCell ref="T52:U52"/>
    <mergeCell ref="T49:U49"/>
    <mergeCell ref="B74:E74"/>
    <mergeCell ref="B59:E59"/>
    <mergeCell ref="B69:E69"/>
    <mergeCell ref="B73:E73"/>
    <mergeCell ref="B72:E72"/>
    <mergeCell ref="B63:E63"/>
    <mergeCell ref="B70:E70"/>
    <mergeCell ref="B71:E71"/>
    <mergeCell ref="B66:E66"/>
    <mergeCell ref="B75:E75"/>
    <mergeCell ref="B76:E76"/>
    <mergeCell ref="B77:E77"/>
    <mergeCell ref="B90:E90"/>
    <mergeCell ref="B88:E88"/>
    <mergeCell ref="B84:E84"/>
    <mergeCell ref="B85:E85"/>
    <mergeCell ref="B81:E81"/>
    <mergeCell ref="B80:E80"/>
    <mergeCell ref="B78:E78"/>
    <mergeCell ref="P99:Q99"/>
    <mergeCell ref="B89:E89"/>
    <mergeCell ref="J98:K98"/>
    <mergeCell ref="B97:E97"/>
    <mergeCell ref="B87:E87"/>
    <mergeCell ref="B94:E96"/>
    <mergeCell ref="G94:G96"/>
    <mergeCell ref="H96:I96"/>
    <mergeCell ref="F94:F96"/>
    <mergeCell ref="B98:E98"/>
    <mergeCell ref="B103:E103"/>
    <mergeCell ref="H103:I103"/>
    <mergeCell ref="B101:E101"/>
    <mergeCell ref="H101:I101"/>
    <mergeCell ref="J101:K101"/>
    <mergeCell ref="N98:O98"/>
    <mergeCell ref="L98:M98"/>
    <mergeCell ref="L99:M99"/>
    <mergeCell ref="N99:O99"/>
    <mergeCell ref="H98:I98"/>
    <mergeCell ref="B99:E99"/>
    <mergeCell ref="H99:I99"/>
    <mergeCell ref="J99:K99"/>
    <mergeCell ref="H97:I97"/>
    <mergeCell ref="B100:E100"/>
    <mergeCell ref="H100:I100"/>
    <mergeCell ref="J100:K100"/>
    <mergeCell ref="J97:K97"/>
    <mergeCell ref="B104:E104"/>
    <mergeCell ref="H104:I104"/>
    <mergeCell ref="J104:K104"/>
    <mergeCell ref="L104:M104"/>
    <mergeCell ref="L101:M101"/>
    <mergeCell ref="B102:E102"/>
    <mergeCell ref="H102:I102"/>
    <mergeCell ref="L102:M102"/>
    <mergeCell ref="J103:K103"/>
    <mergeCell ref="J102:K102"/>
    <mergeCell ref="B107:E107"/>
    <mergeCell ref="H107:I107"/>
    <mergeCell ref="J107:K107"/>
    <mergeCell ref="L107:M107"/>
    <mergeCell ref="B105:E105"/>
    <mergeCell ref="H105:I105"/>
    <mergeCell ref="B106:E106"/>
    <mergeCell ref="H106:I106"/>
    <mergeCell ref="J106:K106"/>
    <mergeCell ref="L106:M106"/>
    <mergeCell ref="B109:E109"/>
    <mergeCell ref="H109:I109"/>
    <mergeCell ref="J109:K109"/>
    <mergeCell ref="L109:M109"/>
    <mergeCell ref="B108:E108"/>
    <mergeCell ref="H108:I108"/>
    <mergeCell ref="J108:K108"/>
    <mergeCell ref="L108:M108"/>
    <mergeCell ref="B111:E111"/>
    <mergeCell ref="H111:I111"/>
    <mergeCell ref="J111:K111"/>
    <mergeCell ref="L111:M111"/>
    <mergeCell ref="B110:E110"/>
    <mergeCell ref="H110:I110"/>
    <mergeCell ref="J110:K110"/>
    <mergeCell ref="L110:M110"/>
    <mergeCell ref="L112:M112"/>
    <mergeCell ref="B112:E112"/>
    <mergeCell ref="H112:I112"/>
    <mergeCell ref="J113:K113"/>
    <mergeCell ref="L113:M113"/>
    <mergeCell ref="B113:E113"/>
    <mergeCell ref="H113:I113"/>
    <mergeCell ref="B115:E115"/>
    <mergeCell ref="H115:I115"/>
    <mergeCell ref="B114:E114"/>
    <mergeCell ref="H114:I114"/>
    <mergeCell ref="J115:K115"/>
    <mergeCell ref="L115:M115"/>
    <mergeCell ref="B116:E116"/>
    <mergeCell ref="H116:I116"/>
    <mergeCell ref="J116:K116"/>
    <mergeCell ref="L116:M116"/>
    <mergeCell ref="B117:E117"/>
    <mergeCell ref="H117:I117"/>
    <mergeCell ref="J117:K117"/>
    <mergeCell ref="L117:M117"/>
    <mergeCell ref="B120:E120"/>
    <mergeCell ref="B118:E118"/>
    <mergeCell ref="H118:I118"/>
    <mergeCell ref="J118:K118"/>
    <mergeCell ref="L118:M118"/>
    <mergeCell ref="B119:E119"/>
    <mergeCell ref="H119:I119"/>
    <mergeCell ref="J119:K119"/>
    <mergeCell ref="L119:M119"/>
    <mergeCell ref="H120:I120"/>
    <mergeCell ref="H121:I121"/>
    <mergeCell ref="J121:K121"/>
    <mergeCell ref="L121:M121"/>
    <mergeCell ref="B122:E122"/>
    <mergeCell ref="H122:I122"/>
    <mergeCell ref="J122:K122"/>
    <mergeCell ref="J120:K120"/>
    <mergeCell ref="J126:K126"/>
    <mergeCell ref="B125:E125"/>
    <mergeCell ref="H125:I125"/>
    <mergeCell ref="J125:K125"/>
    <mergeCell ref="H124:I124"/>
    <mergeCell ref="J124:K124"/>
    <mergeCell ref="B126:E126"/>
    <mergeCell ref="H126:I126"/>
    <mergeCell ref="B121:E121"/>
    <mergeCell ref="L125:M125"/>
    <mergeCell ref="B123:E123"/>
    <mergeCell ref="H123:I123"/>
    <mergeCell ref="J123:K123"/>
    <mergeCell ref="L130:M130"/>
    <mergeCell ref="B130:E130"/>
    <mergeCell ref="H130:I130"/>
    <mergeCell ref="B129:E129"/>
    <mergeCell ref="H129:I129"/>
    <mergeCell ref="B124:E124"/>
    <mergeCell ref="B128:E128"/>
    <mergeCell ref="J134:K134"/>
    <mergeCell ref="L134:M134"/>
    <mergeCell ref="J130:K130"/>
    <mergeCell ref="I139:L139"/>
    <mergeCell ref="F139:G139"/>
    <mergeCell ref="J133:K133"/>
    <mergeCell ref="B134:E134"/>
    <mergeCell ref="L135:M135"/>
    <mergeCell ref="B131:E131"/>
    <mergeCell ref="B144:L144"/>
    <mergeCell ref="I142:L142"/>
    <mergeCell ref="D143:E143"/>
    <mergeCell ref="I143:L143"/>
    <mergeCell ref="F138:G138"/>
    <mergeCell ref="I138:L138"/>
    <mergeCell ref="D141:E141"/>
    <mergeCell ref="I141:L141"/>
    <mergeCell ref="D138:E138"/>
    <mergeCell ref="D140:E140"/>
    <mergeCell ref="B127:E127"/>
    <mergeCell ref="H127:I127"/>
    <mergeCell ref="J128:K128"/>
    <mergeCell ref="J105:K105"/>
    <mergeCell ref="L105:M105"/>
    <mergeCell ref="D142:E142"/>
    <mergeCell ref="J129:K129"/>
    <mergeCell ref="D139:E139"/>
    <mergeCell ref="H132:I132"/>
    <mergeCell ref="J127:K127"/>
    <mergeCell ref="P106:Q106"/>
    <mergeCell ref="N19:S19"/>
    <mergeCell ref="I140:L140"/>
    <mergeCell ref="L133:M133"/>
    <mergeCell ref="J135:K135"/>
    <mergeCell ref="L126:M126"/>
    <mergeCell ref="L127:M127"/>
    <mergeCell ref="H128:I128"/>
    <mergeCell ref="H135:I135"/>
    <mergeCell ref="H131:I131"/>
    <mergeCell ref="B135:E135"/>
    <mergeCell ref="B133:E133"/>
    <mergeCell ref="I137:L137"/>
    <mergeCell ref="B132:E132"/>
    <mergeCell ref="H133:I133"/>
    <mergeCell ref="D137:E137"/>
    <mergeCell ref="H134:I134"/>
    <mergeCell ref="P98:Q98"/>
    <mergeCell ref="L132:M132"/>
    <mergeCell ref="L128:M128"/>
    <mergeCell ref="J132:K132"/>
    <mergeCell ref="J131:K131"/>
    <mergeCell ref="N109:O109"/>
    <mergeCell ref="P100:Q100"/>
    <mergeCell ref="P109:Q109"/>
    <mergeCell ref="N106:O106"/>
    <mergeCell ref="N107:O107"/>
    <mergeCell ref="T86:U86"/>
    <mergeCell ref="L89:M89"/>
    <mergeCell ref="P97:Q97"/>
    <mergeCell ref="T87:U87"/>
    <mergeCell ref="L87:M87"/>
    <mergeCell ref="T90:U90"/>
    <mergeCell ref="T88:U88"/>
    <mergeCell ref="H94:M95"/>
    <mergeCell ref="L88:M88"/>
    <mergeCell ref="N94:S95"/>
    <mergeCell ref="T77:U77"/>
    <mergeCell ref="T75:U75"/>
    <mergeCell ref="T69:U69"/>
    <mergeCell ref="L131:M131"/>
    <mergeCell ref="T80:U80"/>
    <mergeCell ref="T82:U82"/>
    <mergeCell ref="N97:O97"/>
    <mergeCell ref="N101:O101"/>
    <mergeCell ref="L70:M70"/>
    <mergeCell ref="L69:M69"/>
    <mergeCell ref="T78:U78"/>
    <mergeCell ref="L85:M85"/>
    <mergeCell ref="T68:U68"/>
    <mergeCell ref="T81:U81"/>
    <mergeCell ref="T89:U89"/>
    <mergeCell ref="T79:U79"/>
    <mergeCell ref="T70:U70"/>
    <mergeCell ref="T85:U85"/>
    <mergeCell ref="T83:U83"/>
    <mergeCell ref="T76:U76"/>
    <mergeCell ref="L79:M79"/>
    <mergeCell ref="L81:M81"/>
    <mergeCell ref="T84:U84"/>
    <mergeCell ref="T67:U67"/>
    <mergeCell ref="N96:O96"/>
    <mergeCell ref="P96:Q96"/>
    <mergeCell ref="T71:U71"/>
    <mergeCell ref="T72:U72"/>
    <mergeCell ref="T73:U73"/>
    <mergeCell ref="T74:U74"/>
    <mergeCell ref="L73:M73"/>
    <mergeCell ref="L77:M77"/>
    <mergeCell ref="L71:M71"/>
    <mergeCell ref="L74:M74"/>
    <mergeCell ref="L72:M72"/>
    <mergeCell ref="L76:M76"/>
    <mergeCell ref="L75:M75"/>
    <mergeCell ref="L78:M78"/>
    <mergeCell ref="B79:E79"/>
    <mergeCell ref="B86:E86"/>
    <mergeCell ref="L86:M86"/>
    <mergeCell ref="L84:M84"/>
    <mergeCell ref="B83:E83"/>
    <mergeCell ref="L83:M83"/>
    <mergeCell ref="B82:E82"/>
    <mergeCell ref="L82:M82"/>
    <mergeCell ref="L80:M80"/>
    <mergeCell ref="L90:M90"/>
    <mergeCell ref="A94:A96"/>
    <mergeCell ref="L96:M96"/>
    <mergeCell ref="P101:Q101"/>
    <mergeCell ref="N104:O104"/>
    <mergeCell ref="L97:M97"/>
    <mergeCell ref="N102:O102"/>
    <mergeCell ref="P102:Q102"/>
    <mergeCell ref="P103:Q103"/>
    <mergeCell ref="N103:O103"/>
    <mergeCell ref="N100:O100"/>
    <mergeCell ref="N112:O112"/>
    <mergeCell ref="P104:Q104"/>
    <mergeCell ref="P112:Q112"/>
    <mergeCell ref="P105:Q105"/>
    <mergeCell ref="N108:O108"/>
    <mergeCell ref="P111:Q111"/>
    <mergeCell ref="N110:O110"/>
    <mergeCell ref="P107:Q107"/>
    <mergeCell ref="P108:Q108"/>
    <mergeCell ref="N105:O105"/>
    <mergeCell ref="N121:O121"/>
    <mergeCell ref="N123:O123"/>
    <mergeCell ref="N126:O126"/>
    <mergeCell ref="A2:V2"/>
    <mergeCell ref="B3:V3"/>
    <mergeCell ref="A5:V5"/>
    <mergeCell ref="A4:V4"/>
    <mergeCell ref="N115:O115"/>
    <mergeCell ref="N113:O113"/>
    <mergeCell ref="P113:Q113"/>
    <mergeCell ref="N116:O116"/>
    <mergeCell ref="P116:Q116"/>
    <mergeCell ref="P110:Q110"/>
    <mergeCell ref="N111:O111"/>
    <mergeCell ref="N114:O114"/>
    <mergeCell ref="N128:O128"/>
    <mergeCell ref="P121:Q121"/>
    <mergeCell ref="N122:O122"/>
    <mergeCell ref="P122:Q122"/>
    <mergeCell ref="N124:O124"/>
    <mergeCell ref="P114:Q114"/>
    <mergeCell ref="P119:Q119"/>
    <mergeCell ref="P126:Q126"/>
    <mergeCell ref="P118:Q118"/>
    <mergeCell ref="P117:Q117"/>
    <mergeCell ref="P123:Q123"/>
    <mergeCell ref="P120:Q120"/>
    <mergeCell ref="P115:Q115"/>
    <mergeCell ref="N135:O135"/>
    <mergeCell ref="P135:Q135"/>
    <mergeCell ref="N132:O132"/>
    <mergeCell ref="P132:Q132"/>
    <mergeCell ref="N133:O133"/>
    <mergeCell ref="P133:Q133"/>
    <mergeCell ref="N134:O134"/>
    <mergeCell ref="P134:Q134"/>
    <mergeCell ref="F7:F8"/>
    <mergeCell ref="L34:M34"/>
    <mergeCell ref="L31:M31"/>
    <mergeCell ref="N125:O125"/>
    <mergeCell ref="N117:O117"/>
    <mergeCell ref="L41:M41"/>
    <mergeCell ref="L37:M37"/>
    <mergeCell ref="N119:O119"/>
    <mergeCell ref="N120:O120"/>
    <mergeCell ref="N118:O118"/>
    <mergeCell ref="S8:V8"/>
    <mergeCell ref="S6:V6"/>
    <mergeCell ref="S7:V7"/>
    <mergeCell ref="E13:V13"/>
    <mergeCell ref="S9:V9"/>
    <mergeCell ref="L9:M9"/>
    <mergeCell ref="A6:E6"/>
    <mergeCell ref="A7:E8"/>
    <mergeCell ref="A13:D13"/>
    <mergeCell ref="E12:V12"/>
    <mergeCell ref="J96:K96"/>
    <mergeCell ref="L124:M124"/>
    <mergeCell ref="L123:M123"/>
    <mergeCell ref="J114:K114"/>
    <mergeCell ref="L100:M100"/>
    <mergeCell ref="L120:M120"/>
    <mergeCell ref="L122:M122"/>
    <mergeCell ref="L114:M114"/>
    <mergeCell ref="J112:K112"/>
    <mergeCell ref="L103:M103"/>
    <mergeCell ref="A10:D10"/>
    <mergeCell ref="A11:D11"/>
    <mergeCell ref="E11:V11"/>
    <mergeCell ref="A12:D12"/>
    <mergeCell ref="T37:U37"/>
    <mergeCell ref="L43:M43"/>
    <mergeCell ref="T23:U23"/>
    <mergeCell ref="A18:A20"/>
    <mergeCell ref="H19:K19"/>
    <mergeCell ref="D14:Q14"/>
    <mergeCell ref="N18:U18"/>
    <mergeCell ref="T19:U20"/>
    <mergeCell ref="T21:U21"/>
    <mergeCell ref="T25:U25"/>
    <mergeCell ref="T27:U27"/>
    <mergeCell ref="T24:U24"/>
    <mergeCell ref="T26:U26"/>
    <mergeCell ref="B18:E20"/>
    <mergeCell ref="G18:G20"/>
    <mergeCell ref="T35:U35"/>
    <mergeCell ref="P131:Q131"/>
    <mergeCell ref="N131:O131"/>
    <mergeCell ref="P125:Q125"/>
    <mergeCell ref="P124:Q124"/>
    <mergeCell ref="N130:O130"/>
    <mergeCell ref="P128:Q128"/>
    <mergeCell ref="N127:O127"/>
    <mergeCell ref="P130:Q130"/>
    <mergeCell ref="T36:U36"/>
    <mergeCell ref="T92:V92"/>
    <mergeCell ref="R1:V1"/>
    <mergeCell ref="U54:V54"/>
    <mergeCell ref="L129:M129"/>
    <mergeCell ref="N129:O129"/>
    <mergeCell ref="P129:Q129"/>
    <mergeCell ref="P127:Q127"/>
    <mergeCell ref="T38:U38"/>
    <mergeCell ref="T39:U39"/>
    <mergeCell ref="A93:V93"/>
  </mergeCells>
  <dataValidations count="1">
    <dataValidation type="custom" allowBlank="1" showErrorMessage="1" errorTitle="Помилка" error="Код ЄДРПОУ має містити 8 цифр." sqref="E12:V12">
      <formula1>LEN(VALUE(E12))</formula1>
    </dataValidation>
  </dataValidation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landscape" paperSize="9" scale="26" r:id="rId2"/>
  <rowBreaks count="2" manualBreakCount="2">
    <brk id="52" max="21" man="1"/>
    <brk id="90" max="21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Симоненко Олексій  Михайлович</cp:lastModifiedBy>
  <cp:lastPrinted>2017-05-29T12:35:20Z</cp:lastPrinted>
  <dcterms:created xsi:type="dcterms:W3CDTF">2005-08-04T09:29:34Z</dcterms:created>
  <dcterms:modified xsi:type="dcterms:W3CDTF">2017-10-12T08:14:22Z</dcterms:modified>
  <cp:category/>
  <cp:version/>
  <cp:contentType/>
  <cp:contentStatus/>
</cp:coreProperties>
</file>